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500" windowWidth="29700" windowHeight="21900" tabRatio="500" activeTab="0"/>
  </bookViews>
  <sheets>
    <sheet name="Tab_ dimost_ Ris di ammin_" sheetId="1" r:id="rId1"/>
    <sheet name="1_Prev_ Fin__Entrate2021" sheetId="2" r:id="rId2"/>
    <sheet name="1_Prev_ Fin__Uscite2021" sheetId="3" r:id="rId3"/>
  </sheets>
  <definedNames>
    <definedName name="_xlnm.Print_Area" localSheetId="1">'1_Prev_ Fin__Entrate2021'!$A$1:$F$44</definedName>
    <definedName name="_xlnm.Print_Area" localSheetId="2">'1_Prev_ Fin__Uscite2021'!$A$1:$F$57</definedName>
    <definedName name="_xlnm.Print_Area" localSheetId="0">'Tab_ dimost_ Ris di ammin_'!$A$1:$I$42</definedName>
    <definedName name="Excel_BuiltIn_Print_Area" localSheetId="1">'1_Prev_ Fin__Entrate2021'!$A$1:$F$44</definedName>
    <definedName name="Excel_BuiltIn_Print_Area" localSheetId="2">'1_Prev_ Fin__Uscite2021'!$A$1:$F$57</definedName>
    <definedName name="Excel_BuiltIn_Print_Area" localSheetId="0">'Tab_ dimost_ Ris di ammin_'!$A$1:$I$42</definedName>
    <definedName name="Excel_BuiltIn_Print_Titles" localSheetId="1">'1_Prev_ Fin__Entrate2021'!$3:$5</definedName>
    <definedName name="Excel_BuiltIn_Print_Titles" localSheetId="2">'1_Prev_ Fin__Uscite2021'!$3:$5</definedName>
    <definedName name="_xlnm.Print_Titles" localSheetId="1">'1_Prev_ Fin__Entrate2021'!$3:$5</definedName>
    <definedName name="_xlnm.Print_Titles" localSheetId="2">'1_Prev_ Fin__Uscite2021'!$3:$5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>DA NOSTRO BILANCIO DI PREVISIONE 2014 SONO LE QUOTE NON ANCORA RISCOSSE (2013 E 2012)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DAL NOSTRO BILANCIO DI PREVISIONE SONO LE SPESE NON ANCORA SOSTENUTE MA PREVISTE, RIFERIBILI AGLI ANNI 2013 E PRECEDENTI (VEDI BILANCIO CASELLA G32)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variazioni delle quote tra quelle previste al 31/12/2013 e quelle accertate a luglio 2014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DIFFERENZA tra i residui 2013 del bilancio di previsione 2014 con quanto accertato come voci di spesa riferibili al 2013 pagate nel 2014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eventuali nuovi iscritti dopo il 06/10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fumelli.piergiorgio:
</t>
        </r>
        <r>
          <rPr>
            <sz val="8"/>
            <color indexed="8"/>
            <rFont val="Tahoma"/>
            <family val="2"/>
          </rPr>
          <t>alla fine dell'anno 31/12/2014 i residui 2013 e precedenti  che credo di non incassare . Solo per esempio sono stati inseriti i residui passivi accertati al 06/10 (9770-4180 pagati)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entrate da quote associative ipotesi 180, 140 e 90 euro per iscritti 2013 e precedenti, 2014 e 2015 </t>
        </r>
      </text>
    </comment>
  </commentList>
</comments>
</file>

<file path=xl/sharedStrings.xml><?xml version="1.0" encoding="utf-8"?>
<sst xmlns="http://schemas.openxmlformats.org/spreadsheetml/2006/main" count="119" uniqueCount="89">
  <si>
    <t>TABELLA DIMOSTRATIVA DEL RISULTATO DI AMMINISTRAZIONE PRESUNTO</t>
  </si>
  <si>
    <t xml:space="preserve">  Fondo cassa iniziale</t>
  </si>
  <si>
    <t>+ Residui attivi iniziali</t>
  </si>
  <si>
    <t>- Residui passivi iniziali</t>
  </si>
  <si>
    <t>= Avanzo/Disavanzo di amministrazione iniziale</t>
  </si>
  <si>
    <t>+ Entrate già accertate nell'esercizio</t>
  </si>
  <si>
    <t>+/- Variazioni dei residui attivi già verificatesi nell'esercizio</t>
  </si>
  <si>
    <t>-/+ Variazioni dei residui passivi già verificatesi nell'esercizio</t>
  </si>
  <si>
    <t>= Avanzo/Disavanzo di amministrazione alla data di redazione del bilancio</t>
  </si>
  <si>
    <t>+ Entrate presunte per il restante periodo</t>
  </si>
  <si>
    <t>- Uscite presunte per il restante periodo</t>
  </si>
  <si>
    <t>+/- Variazioni dei residui attivi, presunte per il restante periodo</t>
  </si>
  <si>
    <t>-/+ Variazioni dei residui passivi, presunte per il restante periodo</t>
  </si>
  <si>
    <t>= Avanzo/Disavanzo di amministrazione presunto al</t>
  </si>
  <si>
    <t>31/12/N-1 da applicare al bilancio dell'anno N</t>
  </si>
  <si>
    <t>L'utilizzazione dell'avanzo di amministrazione per l'esercizio N +1 risulta così prevista:</t>
  </si>
  <si>
    <t>Parte vincolata</t>
  </si>
  <si>
    <t>al Trattamento di fine rapporto</t>
  </si>
  <si>
    <t>ai Fondi per rischi ed oneri</t>
  </si>
  <si>
    <t>Totale parte vincolata</t>
  </si>
  <si>
    <t>Parte disponibile</t>
  </si>
  <si>
    <t>Totale parte disponibile</t>
  </si>
  <si>
    <t>Totale Risultato di amministrazione</t>
  </si>
  <si>
    <t xml:space="preserve">PREVENTIVO FINANZIARIO </t>
  </si>
  <si>
    <t>ENTRATE</t>
  </si>
  <si>
    <t>CODICE</t>
  </si>
  <si>
    <t>DESCRIZIONE</t>
  </si>
  <si>
    <t>Residui attivi presunti alla fine dell'anno in corso  (n-1)</t>
  </si>
  <si>
    <t>Previsioni definitive dell'anno in corso (n-1)</t>
  </si>
  <si>
    <t>maggiori/minori entrate previste</t>
  </si>
  <si>
    <t>Previsioni di competenza per l'anno n</t>
  </si>
  <si>
    <t>a</t>
  </si>
  <si>
    <t>b</t>
  </si>
  <si>
    <t>c</t>
  </si>
  <si>
    <t>d = b +/- c</t>
  </si>
  <si>
    <t>Avanzo/Disavanzo di amm. Iniziale</t>
  </si>
  <si>
    <t>Entrate Correnti -Titolo I</t>
  </si>
  <si>
    <t>QUOTE DI ISCRIZIONE</t>
  </si>
  <si>
    <t>SANZIONI INCASSO QUOTE</t>
  </si>
  <si>
    <t>INTERESSI ATTIVI</t>
  </si>
  <si>
    <t>Totale Titolo I</t>
  </si>
  <si>
    <t>Entrate c/Capitale -Titolo II</t>
  </si>
  <si>
    <t>Alienazione val mob</t>
  </si>
  <si>
    <t xml:space="preserve"> -</t>
  </si>
  <si>
    <t>Totale Titolo II</t>
  </si>
  <si>
    <t>Partite di Giro - Titolo III</t>
  </si>
  <si>
    <t>Entrate di Terzi</t>
  </si>
  <si>
    <t>Totale Titolo III</t>
  </si>
  <si>
    <t>TOTALE ENTRATE</t>
  </si>
  <si>
    <t>RISULTATO DI COMPETENZA</t>
  </si>
  <si>
    <t>AVANZO DI AMMINISTRAZIONE</t>
  </si>
  <si>
    <t>Residui passivi presunti alla fine dell'anno in corso  (n-1)</t>
  </si>
  <si>
    <t>Variazioni</t>
  </si>
  <si>
    <t>TOTALE USCITE</t>
  </si>
  <si>
    <t>USCITE</t>
  </si>
  <si>
    <t>Uscite Correnti -Titolo I</t>
  </si>
  <si>
    <t>AFFITTO SEDE</t>
  </si>
  <si>
    <t>PREMIO ASSICURATIVO CDA E REV.C.</t>
  </si>
  <si>
    <t>SPESE BANCARIE</t>
  </si>
  <si>
    <t>CADUCEI E TARGHE</t>
  </si>
  <si>
    <t>CANCELLERIA E SPESE UFFICIO</t>
  </si>
  <si>
    <t>ISCRIZIONE CUP</t>
  </si>
  <si>
    <t>AGGIORNAMENTO PROFESSIONALE</t>
  </si>
  <si>
    <t>ELEZIONI CONSIGLIO / ENPAV</t>
  </si>
  <si>
    <t>QUOTE FNOVI</t>
  </si>
  <si>
    <t>INFORMATIZZAZIONE</t>
  </si>
  <si>
    <t>POSTA CERTIFICATA E SITO</t>
  </si>
  <si>
    <t>SPESE LEGALI</t>
  </si>
  <si>
    <t>SPESE POSTALI</t>
  </si>
  <si>
    <t>CONTRIBUTO FEDERAZ. REG.</t>
  </si>
  <si>
    <t>IMPOSTE E CONTRIBUTI</t>
  </si>
  <si>
    <t>RIMBORSI CONSIGLIO</t>
  </si>
  <si>
    <t>RIMBORSI QUOTE ISCRIZIONE</t>
  </si>
  <si>
    <t>SPESE TELEFONICHE</t>
  </si>
  <si>
    <t>ENERGIA ELETTRICA</t>
  </si>
  <si>
    <t>SPESE COMMERCIALISTA</t>
  </si>
  <si>
    <t>SPESE DI RAPPRESENTANZA</t>
  </si>
  <si>
    <t>SPESE IMPREVISTE</t>
  </si>
  <si>
    <t>Tot. Uscite Correnti</t>
  </si>
  <si>
    <t>Uscite Non Correnti -Titolo I</t>
  </si>
  <si>
    <t>Tot. Uscite Non Correnti</t>
  </si>
  <si>
    <t>Spese c/Capitale -Titolo II</t>
  </si>
  <si>
    <t>Acquisto valori mobiliari</t>
  </si>
  <si>
    <t>Uscite conto Terzi</t>
  </si>
  <si>
    <t>AL TERMINE DELL'ESERCIZIO 2021</t>
  </si>
  <si>
    <t>Parte di cui  si prevede l'utilizzazione nell'esercizio 2022</t>
  </si>
  <si>
    <t>Parte di cui non si prevede l'utilizzazione nell'esercizio 2022</t>
  </si>
  <si>
    <t xml:space="preserve"> - Uscite già accertate nell'esercizio</t>
  </si>
  <si>
    <t>d=b+/-c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</si>
</sst>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410]\ * #,##0.00\ ;\-[$€-410]\ * #,##0.00\ ;[$€-410]\ * \-#\ "/>
    <numFmt numFmtId="167" formatCode="&quot;€ &quot;#,##0.00"/>
    <numFmt numFmtId="168" formatCode="[$€-410]\ * #,##0.00\ ;\-[$€-410]\ * #,##0.00\ ;[$€-410]\ * \-#\ ;@\ "/>
    <numFmt numFmtId="169" formatCode="&quot;€ &quot;#,##0.00;&quot;-€ &quot;#,##0.00"/>
    <numFmt numFmtId="170" formatCode="_-* #,##0.00\ [$€-410]_-;\-* #,##0.00\ [$€-410]_-;_-* &quot;-&quot;??\ [$€-410]_-;_-@_-"/>
  </numFmts>
  <fonts count="45">
    <font>
      <sz val="10"/>
      <name val="Arial Unicode MS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8"/>
      <name val="Arial Unicode MS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3" fillId="11" borderId="1" applyNumberFormat="0" applyAlignment="0" applyProtection="0"/>
    <xf numFmtId="0" fontId="34" fillId="0" borderId="2" applyNumberFormat="0" applyFill="0" applyAlignment="0" applyProtection="0"/>
    <xf numFmtId="0" fontId="4" fillId="12" borderId="3" applyNumberFormat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166" fontId="0" fillId="0" borderId="0" applyFill="0" applyBorder="0" applyAlignment="0" applyProtection="0"/>
    <xf numFmtId="0" fontId="35" fillId="16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8" borderId="0" applyNumberFormat="0" applyBorder="0" applyAlignment="0" applyProtection="0"/>
    <xf numFmtId="0" fontId="0" fillId="17" borderId="4" applyNumberFormat="0" applyFont="0" applyAlignment="0" applyProtection="0"/>
    <xf numFmtId="0" fontId="36" fillId="11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42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66" fontId="8" fillId="0" borderId="12" xfId="42" applyFont="1" applyFill="1" applyBorder="1" applyAlignment="1" applyProtection="1">
      <alignment horizontal="right"/>
      <protection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6" fontId="9" fillId="20" borderId="14" xfId="42" applyFont="1" applyFill="1" applyBorder="1" applyAlignment="1" applyProtection="1">
      <alignment horizontal="right"/>
      <protection/>
    </xf>
    <xf numFmtId="166" fontId="9" fillId="0" borderId="14" xfId="42" applyFont="1" applyFill="1" applyBorder="1" applyAlignment="1" applyProtection="1">
      <alignment horizontal="right"/>
      <protection/>
    </xf>
    <xf numFmtId="39" fontId="8" fillId="0" borderId="0" xfId="0" applyNumberFormat="1" applyFont="1" applyAlignment="1">
      <alignment/>
    </xf>
    <xf numFmtId="166" fontId="10" fillId="20" borderId="14" xfId="42" applyFont="1" applyFill="1" applyBorder="1" applyAlignment="1" applyProtection="1">
      <alignment horizontal="right"/>
      <protection/>
    </xf>
    <xf numFmtId="167" fontId="11" fillId="2" borderId="15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/>
    </xf>
    <xf numFmtId="166" fontId="8" fillId="20" borderId="14" xfId="42" applyFont="1" applyFill="1" applyBorder="1" applyAlignment="1" applyProtection="1">
      <alignment horizontal="right"/>
      <protection/>
    </xf>
    <xf numFmtId="166" fontId="8" fillId="0" borderId="14" xfId="42" applyFont="1" applyFill="1" applyBorder="1" applyAlignment="1" applyProtection="1">
      <alignment horizontal="right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166" fontId="8" fillId="0" borderId="18" xfId="42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166" fontId="8" fillId="9" borderId="18" xfId="42" applyFont="1" applyFill="1" applyBorder="1" applyAlignment="1" applyProtection="1">
      <alignment/>
      <protection/>
    </xf>
    <xf numFmtId="166" fontId="8" fillId="0" borderId="14" xfId="42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166" fontId="8" fillId="0" borderId="20" xfId="42" applyFont="1" applyFill="1" applyBorder="1" applyAlignment="1" applyProtection="1">
      <alignment/>
      <protection/>
    </xf>
    <xf numFmtId="0" fontId="8" fillId="0" borderId="14" xfId="0" applyFont="1" applyBorder="1" applyAlignment="1">
      <alignment horizontal="right"/>
    </xf>
    <xf numFmtId="166" fontId="8" fillId="0" borderId="18" xfId="42" applyFont="1" applyFill="1" applyBorder="1" applyAlignment="1" applyProtection="1">
      <alignment/>
      <protection/>
    </xf>
    <xf numFmtId="0" fontId="1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21" xfId="0" applyFont="1" applyBorder="1" applyAlignment="1">
      <alignment horizontal="right"/>
    </xf>
    <xf numFmtId="168" fontId="12" fillId="0" borderId="2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wrapText="1"/>
    </xf>
    <xf numFmtId="0" fontId="15" fillId="20" borderId="25" xfId="0" applyFont="1" applyFill="1" applyBorder="1" applyAlignment="1">
      <alignment horizontal="center" vertical="center" wrapText="1"/>
    </xf>
    <xf numFmtId="0" fontId="15" fillId="20" borderId="26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" fontId="1" fillId="2" borderId="39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40" xfId="0" applyNumberFormat="1" applyFont="1" applyFill="1" applyBorder="1" applyAlignment="1">
      <alignment/>
    </xf>
    <xf numFmtId="4" fontId="13" fillId="2" borderId="41" xfId="0" applyNumberFormat="1" applyFont="1" applyFill="1" applyBorder="1" applyAlignment="1">
      <alignment/>
    </xf>
    <xf numFmtId="0" fontId="1" fillId="0" borderId="42" xfId="0" applyFont="1" applyBorder="1" applyAlignment="1">
      <alignment vertical="center"/>
    </xf>
    <xf numFmtId="0" fontId="16" fillId="2" borderId="16" xfId="0" applyFont="1" applyFill="1" applyBorder="1" applyAlignment="1">
      <alignment horizontal="center"/>
    </xf>
    <xf numFmtId="4" fontId="1" fillId="2" borderId="43" xfId="0" applyNumberFormat="1" applyFont="1" applyFill="1" applyBorder="1" applyAlignment="1">
      <alignment/>
    </xf>
    <xf numFmtId="4" fontId="1" fillId="2" borderId="18" xfId="0" applyNumberFormat="1" applyFont="1" applyFill="1" applyBorder="1" applyAlignment="1">
      <alignment/>
    </xf>
    <xf numFmtId="4" fontId="1" fillId="2" borderId="44" xfId="0" applyNumberFormat="1" applyFont="1" applyFill="1" applyBorder="1" applyAlignment="1">
      <alignment/>
    </xf>
    <xf numFmtId="4" fontId="13" fillId="2" borderId="45" xfId="0" applyNumberFormat="1" applyFont="1" applyFill="1" applyBorder="1" applyAlignment="1">
      <alignment/>
    </xf>
    <xf numFmtId="0" fontId="1" fillId="0" borderId="46" xfId="0" applyFont="1" applyBorder="1" applyAlignment="1">
      <alignment horizontal="center"/>
    </xf>
    <xf numFmtId="4" fontId="1" fillId="2" borderId="47" xfId="0" applyNumberFormat="1" applyFon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46" xfId="0" applyNumberFormat="1" applyFont="1" applyFill="1" applyBorder="1" applyAlignment="1">
      <alignment/>
    </xf>
    <xf numFmtId="4" fontId="13" fillId="2" borderId="48" xfId="0" applyNumberFormat="1" applyFont="1" applyFill="1" applyBorder="1" applyAlignment="1">
      <alignment/>
    </xf>
    <xf numFmtId="4" fontId="1" fillId="2" borderId="47" xfId="0" applyNumberFormat="1" applyFont="1" applyFill="1" applyBorder="1" applyAlignment="1">
      <alignment vertical="center"/>
    </xf>
    <xf numFmtId="4" fontId="1" fillId="2" borderId="46" xfId="0" applyNumberFormat="1" applyFont="1" applyFill="1" applyBorder="1" applyAlignment="1">
      <alignment vertical="center"/>
    </xf>
    <xf numFmtId="0" fontId="1" fillId="0" borderId="46" xfId="0" applyFont="1" applyBorder="1" applyAlignment="1">
      <alignment/>
    </xf>
    <xf numFmtId="167" fontId="0" fillId="2" borderId="0" xfId="0" applyNumberFormat="1" applyFill="1" applyAlignment="1">
      <alignment/>
    </xf>
    <xf numFmtId="4" fontId="1" fillId="2" borderId="49" xfId="0" applyNumberFormat="1" applyFont="1" applyFill="1" applyBorder="1" applyAlignment="1">
      <alignment vertical="center"/>
    </xf>
    <xf numFmtId="4" fontId="1" fillId="2" borderId="31" xfId="0" applyNumberFormat="1" applyFont="1" applyFill="1" applyBorder="1" applyAlignment="1">
      <alignment/>
    </xf>
    <xf numFmtId="4" fontId="1" fillId="2" borderId="29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4" fontId="1" fillId="2" borderId="47" xfId="0" applyNumberFormat="1" applyFont="1" applyFill="1" applyBorder="1" applyAlignment="1">
      <alignment horizontal="left" vertical="center" wrapText="1"/>
    </xf>
    <xf numFmtId="4" fontId="1" fillId="2" borderId="46" xfId="0" applyNumberFormat="1" applyFont="1" applyFill="1" applyBorder="1" applyAlignment="1">
      <alignment horizontal="left" vertical="center" wrapText="1"/>
    </xf>
    <xf numFmtId="4" fontId="1" fillId="2" borderId="49" xfId="0" applyNumberFormat="1" applyFont="1" applyFill="1" applyBorder="1" applyAlignment="1">
      <alignment/>
    </xf>
    <xf numFmtId="4" fontId="1" fillId="2" borderId="29" xfId="0" applyNumberFormat="1" applyFont="1" applyFill="1" applyBorder="1" applyAlignment="1">
      <alignment/>
    </xf>
    <xf numFmtId="0" fontId="1" fillId="0" borderId="50" xfId="0" applyFont="1" applyBorder="1" applyAlignment="1">
      <alignment vertical="center"/>
    </xf>
    <xf numFmtId="0" fontId="13" fillId="0" borderId="34" xfId="0" applyFont="1" applyFill="1" applyBorder="1" applyAlignment="1">
      <alignment horizontal="center"/>
    </xf>
    <xf numFmtId="4" fontId="17" fillId="2" borderId="35" xfId="0" applyNumberFormat="1" applyFont="1" applyFill="1" applyBorder="1" applyAlignment="1">
      <alignment horizontal="center" wrapText="1"/>
    </xf>
    <xf numFmtId="4" fontId="18" fillId="2" borderId="36" xfId="0" applyNumberFormat="1" applyFont="1" applyFill="1" applyBorder="1" applyAlignment="1">
      <alignment/>
    </xf>
    <xf numFmtId="4" fontId="19" fillId="2" borderId="34" xfId="0" applyNumberFormat="1" applyFont="1" applyFill="1" applyBorder="1" applyAlignment="1">
      <alignment horizontal="right" wrapText="1"/>
    </xf>
    <xf numFmtId="4" fontId="13" fillId="2" borderId="37" xfId="0" applyNumberFormat="1" applyFont="1" applyFill="1" applyBorder="1" applyAlignment="1">
      <alignment/>
    </xf>
    <xf numFmtId="0" fontId="1" fillId="0" borderId="51" xfId="0" applyFont="1" applyBorder="1" applyAlignment="1">
      <alignment vertical="center"/>
    </xf>
    <xf numFmtId="0" fontId="13" fillId="0" borderId="52" xfId="0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/>
    </xf>
    <xf numFmtId="4" fontId="1" fillId="2" borderId="54" xfId="0" applyNumberFormat="1" applyFont="1" applyFill="1" applyBorder="1" applyAlignment="1">
      <alignment/>
    </xf>
    <xf numFmtId="4" fontId="13" fillId="2" borderId="55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4" xfId="0" applyFont="1" applyBorder="1" applyAlignment="1">
      <alignment horizontal="center"/>
    </xf>
    <xf numFmtId="4" fontId="1" fillId="0" borderId="61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0" fontId="14" fillId="0" borderId="65" xfId="0" applyFont="1" applyBorder="1" applyAlignment="1">
      <alignment horizontal="center" vertical="center" textRotation="90" wrapText="1"/>
    </xf>
    <xf numFmtId="0" fontId="15" fillId="20" borderId="66" xfId="0" applyFont="1" applyFill="1" applyBorder="1" applyAlignment="1">
      <alignment horizontal="center" vertical="center" wrapText="1"/>
    </xf>
    <xf numFmtId="0" fontId="14" fillId="20" borderId="67" xfId="0" applyFont="1" applyFill="1" applyBorder="1" applyAlignment="1">
      <alignment horizontal="center" vertical="center" wrapText="1"/>
    </xf>
    <xf numFmtId="0" fontId="15" fillId="20" borderId="68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/>
    </xf>
    <xf numFmtId="4" fontId="1" fillId="0" borderId="69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2" borderId="75" xfId="0" applyNumberFormat="1" applyFont="1" applyFill="1" applyBorder="1" applyAlignment="1">
      <alignment vertical="center"/>
    </xf>
    <xf numFmtId="169" fontId="1" fillId="2" borderId="76" xfId="0" applyNumberFormat="1" applyFont="1" applyFill="1" applyBorder="1" applyAlignment="1">
      <alignment/>
    </xf>
    <xf numFmtId="4" fontId="1" fillId="2" borderId="77" xfId="0" applyNumberFormat="1" applyFont="1" applyFill="1" applyBorder="1" applyAlignment="1">
      <alignment/>
    </xf>
    <xf numFmtId="4" fontId="13" fillId="0" borderId="74" xfId="0" applyNumberFormat="1" applyFont="1" applyBorder="1" applyAlignment="1">
      <alignment/>
    </xf>
    <xf numFmtId="4" fontId="1" fillId="2" borderId="75" xfId="0" applyNumberFormat="1" applyFont="1" applyFill="1" applyBorder="1" applyAlignment="1">
      <alignment/>
    </xf>
    <xf numFmtId="4" fontId="13" fillId="2" borderId="74" xfId="0" applyNumberFormat="1" applyFont="1" applyFill="1" applyBorder="1" applyAlignment="1">
      <alignment/>
    </xf>
    <xf numFmtId="4" fontId="1" fillId="2" borderId="78" xfId="0" applyNumberFormat="1" applyFont="1" applyFill="1" applyBorder="1" applyAlignment="1">
      <alignment vertical="center"/>
    </xf>
    <xf numFmtId="4" fontId="1" fillId="2" borderId="79" xfId="0" applyNumberFormat="1" applyFont="1" applyFill="1" applyBorder="1" applyAlignment="1">
      <alignment/>
    </xf>
    <xf numFmtId="0" fontId="19" fillId="0" borderId="29" xfId="0" applyFont="1" applyBorder="1" applyAlignment="1">
      <alignment horizontal="center"/>
    </xf>
    <xf numFmtId="4" fontId="13" fillId="2" borderId="59" xfId="0" applyNumberFormat="1" applyFont="1" applyFill="1" applyBorder="1" applyAlignment="1">
      <alignment/>
    </xf>
    <xf numFmtId="0" fontId="19" fillId="0" borderId="46" xfId="0" applyFont="1" applyBorder="1" applyAlignment="1">
      <alignment horizontal="center"/>
    </xf>
    <xf numFmtId="4" fontId="1" fillId="0" borderId="72" xfId="0" applyNumberFormat="1" applyFont="1" applyBorder="1" applyAlignment="1">
      <alignment vertical="center"/>
    </xf>
    <xf numFmtId="4" fontId="18" fillId="0" borderId="73" xfId="0" applyNumberFormat="1" applyFont="1" applyBorder="1" applyAlignment="1">
      <alignment vertical="center"/>
    </xf>
    <xf numFmtId="4" fontId="1" fillId="2" borderId="74" xfId="0" applyNumberFormat="1" applyFont="1" applyFill="1" applyBorder="1" applyAlignment="1">
      <alignment/>
    </xf>
    <xf numFmtId="4" fontId="1" fillId="9" borderId="72" xfId="0" applyNumberFormat="1" applyFont="1" applyFill="1" applyBorder="1" applyAlignment="1">
      <alignment vertical="center"/>
    </xf>
    <xf numFmtId="4" fontId="1" fillId="9" borderId="14" xfId="0" applyNumberFormat="1" applyFont="1" applyFill="1" applyBorder="1" applyAlignment="1">
      <alignment/>
    </xf>
    <xf numFmtId="4" fontId="1" fillId="2" borderId="73" xfId="0" applyNumberFormat="1" applyFont="1" applyFill="1" applyBorder="1" applyAlignment="1">
      <alignment vertical="center"/>
    </xf>
    <xf numFmtId="4" fontId="1" fillId="0" borderId="80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8" fillId="0" borderId="70" xfId="0" applyNumberFormat="1" applyFont="1" applyBorder="1" applyAlignment="1">
      <alignment/>
    </xf>
    <xf numFmtId="4" fontId="1" fillId="0" borderId="58" xfId="0" applyNumberFormat="1" applyFont="1" applyBorder="1" applyAlignment="1">
      <alignment vertical="center"/>
    </xf>
    <xf numFmtId="4" fontId="1" fillId="0" borderId="72" xfId="0" applyNumberFormat="1" applyFont="1" applyBorder="1" applyAlignment="1">
      <alignment horizontal="left" vertical="center" wrapText="1"/>
    </xf>
    <xf numFmtId="4" fontId="18" fillId="0" borderId="73" xfId="0" applyNumberFormat="1" applyFont="1" applyBorder="1" applyAlignment="1">
      <alignment horizontal="left" vertical="center" wrapText="1"/>
    </xf>
    <xf numFmtId="4" fontId="1" fillId="9" borderId="73" xfId="0" applyNumberFormat="1" applyFont="1" applyFill="1" applyBorder="1" applyAlignment="1">
      <alignment vertical="center"/>
    </xf>
    <xf numFmtId="4" fontId="1" fillId="9" borderId="0" xfId="0" applyNumberFormat="1" applyFont="1" applyFill="1" applyBorder="1" applyAlignment="1">
      <alignment/>
    </xf>
    <xf numFmtId="4" fontId="1" fillId="9" borderId="73" xfId="0" applyNumberFormat="1" applyFont="1" applyFill="1" applyBorder="1" applyAlignment="1">
      <alignment/>
    </xf>
    <xf numFmtId="4" fontId="13" fillId="0" borderId="59" xfId="0" applyNumberFormat="1" applyFont="1" applyBorder="1" applyAlignment="1">
      <alignment/>
    </xf>
    <xf numFmtId="4" fontId="1" fillId="9" borderId="0" xfId="0" applyNumberFormat="1" applyFont="1" applyFill="1" applyBorder="1" applyAlignment="1">
      <alignment vertical="center"/>
    </xf>
    <xf numFmtId="0" fontId="1" fillId="0" borderId="56" xfId="0" applyFont="1" applyBorder="1" applyAlignment="1">
      <alignment/>
    </xf>
    <xf numFmtId="4" fontId="1" fillId="0" borderId="57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73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/>
    </xf>
    <xf numFmtId="4" fontId="1" fillId="0" borderId="72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 vertical="center"/>
    </xf>
    <xf numFmtId="4" fontId="13" fillId="0" borderId="7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81" xfId="0" applyFont="1" applyBorder="1" applyAlignment="1">
      <alignment horizontal="center" vertical="center" textRotation="90" wrapText="1"/>
    </xf>
    <xf numFmtId="0" fontId="14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textRotation="90" wrapText="1"/>
    </xf>
    <xf numFmtId="0" fontId="15" fillId="0" borderId="88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110" zoomScaleNormal="110" zoomScaleSheetLayoutView="90" zoomScalePageLayoutView="0" workbookViewId="0" topLeftCell="A1">
      <selection activeCell="O1" sqref="O1:O16384"/>
    </sheetView>
  </sheetViews>
  <sheetFormatPr defaultColWidth="8.8515625" defaultRowHeight="16.5" customHeight="1"/>
  <cols>
    <col min="1" max="1" width="9.421875" style="1" customWidth="1"/>
    <col min="2" max="5" width="8.8515625" style="1" customWidth="1"/>
    <col min="6" max="6" width="11.421875" style="1" customWidth="1"/>
    <col min="7" max="7" width="8.8515625" style="1" customWidth="1"/>
    <col min="8" max="8" width="8.8515625" style="2" customWidth="1"/>
    <col min="9" max="9" width="18.00390625" style="3" customWidth="1"/>
    <col min="10" max="10" width="12.421875" style="1" customWidth="1"/>
    <col min="11" max="11" width="8.8515625" style="1" customWidth="1"/>
    <col min="12" max="12" width="17.421875" style="1" customWidth="1"/>
    <col min="13" max="14" width="8.8515625" style="1" customWidth="1"/>
    <col min="15" max="15" width="15.00390625" style="1" hidden="1" customWidth="1"/>
    <col min="16" max="17" width="8.8515625" style="1" customWidth="1"/>
    <col min="18" max="18" width="15.140625" style="1" customWidth="1"/>
    <col min="19" max="16384" width="8.8515625" style="1" customWidth="1"/>
  </cols>
  <sheetData>
    <row r="1" spans="1:9" ht="16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</row>
    <row r="2" spans="1:9" ht="16.5" customHeight="1">
      <c r="A2" s="177" t="s">
        <v>84</v>
      </c>
      <c r="B2" s="177"/>
      <c r="C2" s="177"/>
      <c r="D2" s="177"/>
      <c r="E2" s="177"/>
      <c r="F2" s="177"/>
      <c r="G2" s="177"/>
      <c r="H2" s="177"/>
      <c r="I2" s="177"/>
    </row>
    <row r="3" spans="1:7" ht="10.5" customHeight="1">
      <c r="A3" s="4"/>
      <c r="B3" s="4"/>
      <c r="C3" s="4"/>
      <c r="D3" s="4"/>
      <c r="E3" s="4"/>
      <c r="F3" s="4"/>
      <c r="G3" s="4"/>
    </row>
    <row r="4" spans="1:9" ht="10.5" customHeight="1">
      <c r="A4" s="5"/>
      <c r="B4" s="6"/>
      <c r="C4" s="6"/>
      <c r="D4" s="6"/>
      <c r="E4" s="6"/>
      <c r="F4" s="6"/>
      <c r="G4" s="6"/>
      <c r="H4" s="7"/>
      <c r="I4" s="8"/>
    </row>
    <row r="5" spans="1:9" ht="16.5" customHeight="1">
      <c r="A5" s="9" t="s">
        <v>1</v>
      </c>
      <c r="B5" s="10"/>
      <c r="C5" s="10"/>
      <c r="D5" s="10"/>
      <c r="E5" s="10"/>
      <c r="F5" s="10"/>
      <c r="G5" s="10"/>
      <c r="H5" s="11"/>
      <c r="I5" s="12">
        <v>30451.5</v>
      </c>
    </row>
    <row r="6" spans="1:9" ht="10.5" customHeight="1">
      <c r="A6" s="9"/>
      <c r="B6" s="10"/>
      <c r="C6" s="10"/>
      <c r="D6" s="10"/>
      <c r="E6" s="10"/>
      <c r="F6" s="10"/>
      <c r="G6" s="10"/>
      <c r="I6" s="13"/>
    </row>
    <row r="7" spans="1:12" ht="16.5" customHeight="1">
      <c r="A7" s="9" t="s">
        <v>2</v>
      </c>
      <c r="B7" s="10"/>
      <c r="C7" s="10"/>
      <c r="D7" s="10"/>
      <c r="E7" s="10"/>
      <c r="F7" s="10"/>
      <c r="G7" s="10"/>
      <c r="I7" s="12">
        <v>3060</v>
      </c>
      <c r="L7"/>
    </row>
    <row r="8" spans="1:18" ht="16.5" customHeight="1">
      <c r="A8" s="9" t="s">
        <v>3</v>
      </c>
      <c r="B8" s="10"/>
      <c r="C8" s="10"/>
      <c r="D8" s="10"/>
      <c r="E8" s="10"/>
      <c r="F8" s="10"/>
      <c r="G8" s="10"/>
      <c r="I8" s="12">
        <v>6712.45</v>
      </c>
      <c r="O8" s="14"/>
      <c r="R8" s="14"/>
    </row>
    <row r="9" spans="1:18" ht="12" customHeight="1">
      <c r="A9" s="9"/>
      <c r="B9" s="10"/>
      <c r="C9" s="10"/>
      <c r="D9" s="10"/>
      <c r="E9" s="10"/>
      <c r="F9" s="10"/>
      <c r="G9" s="10"/>
      <c r="I9" s="13"/>
      <c r="L9"/>
      <c r="M9"/>
      <c r="N9"/>
      <c r="O9"/>
      <c r="P9"/>
      <c r="R9"/>
    </row>
    <row r="10" spans="1:18" ht="16.5" customHeight="1">
      <c r="A10" s="9" t="s">
        <v>4</v>
      </c>
      <c r="B10" s="10"/>
      <c r="C10" s="10"/>
      <c r="D10" s="10"/>
      <c r="E10" s="10"/>
      <c r="F10" s="10"/>
      <c r="G10" s="10"/>
      <c r="I10" s="15">
        <f>I5+I7-I8</f>
        <v>26799.05</v>
      </c>
      <c r="O10" s="14"/>
      <c r="R10" s="14"/>
    </row>
    <row r="11" spans="1:18" ht="11.25" customHeight="1">
      <c r="A11" s="9"/>
      <c r="B11" s="10"/>
      <c r="C11" s="10"/>
      <c r="D11" s="10"/>
      <c r="E11" s="10"/>
      <c r="F11" s="10"/>
      <c r="G11" s="10"/>
      <c r="I11" s="13"/>
      <c r="L11"/>
      <c r="M11"/>
      <c r="N11"/>
      <c r="O11"/>
      <c r="P11"/>
      <c r="R11" s="14"/>
    </row>
    <row r="12" spans="1:18" ht="16.5" customHeight="1">
      <c r="A12" s="9" t="s">
        <v>5</v>
      </c>
      <c r="B12" s="10"/>
      <c r="C12" s="10"/>
      <c r="D12" s="10"/>
      <c r="E12" s="10"/>
      <c r="F12" s="10"/>
      <c r="G12" s="10"/>
      <c r="I12" s="12">
        <v>42960</v>
      </c>
      <c r="O12" s="14"/>
      <c r="R12" s="14"/>
    </row>
    <row r="13" spans="1:10" ht="16.5" customHeight="1">
      <c r="A13" s="9" t="s">
        <v>87</v>
      </c>
      <c r="B13" s="10"/>
      <c r="C13" s="10"/>
      <c r="D13" s="10"/>
      <c r="E13" s="10"/>
      <c r="F13" s="10"/>
      <c r="G13" s="10"/>
      <c r="I13" s="12">
        <v>16066.97</v>
      </c>
      <c r="J13" s="16"/>
    </row>
    <row r="14" spans="1:18" ht="16.5" customHeight="1">
      <c r="A14" s="9" t="s">
        <v>6</v>
      </c>
      <c r="B14" s="10"/>
      <c r="C14" s="10"/>
      <c r="D14" s="10"/>
      <c r="E14" s="10"/>
      <c r="F14" s="10"/>
      <c r="G14" s="10"/>
      <c r="I14" s="12"/>
      <c r="O14" s="12"/>
      <c r="R14" s="14"/>
    </row>
    <row r="15" spans="1:9" ht="16.5" customHeight="1">
      <c r="A15" s="9" t="s">
        <v>7</v>
      </c>
      <c r="B15" s="10"/>
      <c r="C15" s="10"/>
      <c r="D15" s="10"/>
      <c r="E15" s="10"/>
      <c r="F15" s="10"/>
      <c r="G15" s="10"/>
      <c r="I15" s="12"/>
    </row>
    <row r="16" spans="1:13" ht="12.75" customHeight="1">
      <c r="A16" s="9"/>
      <c r="B16" s="10"/>
      <c r="C16" s="10"/>
      <c r="D16" s="10"/>
      <c r="E16" s="10"/>
      <c r="F16" s="10"/>
      <c r="G16" s="10"/>
      <c r="I16" s="13"/>
      <c r="L16"/>
      <c r="M16"/>
    </row>
    <row r="17" spans="1:15" ht="16.5" customHeight="1">
      <c r="A17" s="17" t="s">
        <v>8</v>
      </c>
      <c r="B17" s="10"/>
      <c r="C17" s="10"/>
      <c r="D17" s="10"/>
      <c r="E17" s="10"/>
      <c r="F17" s="10"/>
      <c r="G17" s="10"/>
      <c r="I17" s="15">
        <f>I10+I12-I13+(I7-I14)+(I8-I15)</f>
        <v>63464.53</v>
      </c>
      <c r="O17" s="12"/>
    </row>
    <row r="18" spans="1:9" ht="12" customHeight="1">
      <c r="A18" s="9"/>
      <c r="B18" s="10"/>
      <c r="C18" s="10"/>
      <c r="D18" s="10"/>
      <c r="E18" s="10"/>
      <c r="F18" s="10"/>
      <c r="G18" s="10"/>
      <c r="I18" s="13"/>
    </row>
    <row r="19" spans="1:9" ht="16.5" customHeight="1">
      <c r="A19" s="9" t="s">
        <v>9</v>
      </c>
      <c r="B19" s="10"/>
      <c r="C19" s="10"/>
      <c r="D19" s="10"/>
      <c r="E19" s="10"/>
      <c r="F19" s="10"/>
      <c r="G19" s="10"/>
      <c r="I19" s="12">
        <v>13880</v>
      </c>
    </row>
    <row r="20" spans="1:15" ht="16.5" customHeight="1">
      <c r="A20" s="9" t="s">
        <v>10</v>
      </c>
      <c r="B20" s="10"/>
      <c r="C20" s="10"/>
      <c r="D20" s="10"/>
      <c r="E20" s="10"/>
      <c r="F20" s="10"/>
      <c r="G20" s="10"/>
      <c r="I20" s="12">
        <v>-28575.12</v>
      </c>
      <c r="O20" s="14"/>
    </row>
    <row r="21" spans="1:9" ht="16.5" customHeight="1">
      <c r="A21" s="9" t="s">
        <v>11</v>
      </c>
      <c r="B21" s="10"/>
      <c r="C21" s="10"/>
      <c r="D21" s="10"/>
      <c r="E21" s="10"/>
      <c r="F21" s="10"/>
      <c r="G21" s="10"/>
      <c r="I21" s="18"/>
    </row>
    <row r="22" spans="1:15" ht="16.5" customHeight="1">
      <c r="A22" s="9" t="s">
        <v>12</v>
      </c>
      <c r="B22" s="10"/>
      <c r="C22" s="10"/>
      <c r="D22" s="10"/>
      <c r="E22" s="10"/>
      <c r="F22" s="10"/>
      <c r="G22" s="10"/>
      <c r="I22" s="18"/>
      <c r="O22" s="12"/>
    </row>
    <row r="23" spans="1:9" ht="12" customHeight="1">
      <c r="A23" s="9"/>
      <c r="B23" s="10"/>
      <c r="C23" s="10"/>
      <c r="D23" s="10"/>
      <c r="E23" s="10"/>
      <c r="F23" s="10"/>
      <c r="G23" s="10"/>
      <c r="I23" s="19"/>
    </row>
    <row r="24" spans="1:9" ht="16.5" customHeight="1">
      <c r="A24" s="9" t="s">
        <v>13</v>
      </c>
      <c r="B24" s="10"/>
      <c r="C24" s="10"/>
      <c r="D24" s="10"/>
      <c r="E24" s="10"/>
      <c r="F24" s="10"/>
      <c r="G24" s="10"/>
      <c r="I24" s="19"/>
    </row>
    <row r="25" spans="1:9" ht="16.5" customHeight="1">
      <c r="A25" s="9"/>
      <c r="B25" s="10" t="s">
        <v>14</v>
      </c>
      <c r="C25" s="10"/>
      <c r="D25" s="10"/>
      <c r="E25" s="10"/>
      <c r="F25" s="10"/>
      <c r="G25" s="10"/>
      <c r="I25" s="15">
        <f>I17+I19+I20+I21-I22</f>
        <v>48769.41</v>
      </c>
    </row>
    <row r="26" spans="1:9" ht="11.25" customHeight="1">
      <c r="A26" s="20"/>
      <c r="B26" s="21"/>
      <c r="C26" s="21"/>
      <c r="D26" s="21"/>
      <c r="E26" s="21"/>
      <c r="F26" s="21"/>
      <c r="G26" s="21"/>
      <c r="H26" s="22"/>
      <c r="I26" s="23"/>
    </row>
    <row r="27" spans="7:18" ht="13.5" customHeight="1">
      <c r="G27" s="24"/>
      <c r="H27" s="25"/>
      <c r="K27" s="10"/>
      <c r="L27" s="10"/>
      <c r="M27" s="10"/>
      <c r="N27" s="10"/>
      <c r="O27" s="10"/>
      <c r="P27" s="10"/>
      <c r="Q27" s="10"/>
      <c r="R27" s="10"/>
    </row>
    <row r="28" spans="1:18" ht="16.5" customHeight="1">
      <c r="A28" s="5" t="s">
        <v>15</v>
      </c>
      <c r="B28" s="26"/>
      <c r="C28" s="26"/>
      <c r="D28" s="26"/>
      <c r="E28" s="26"/>
      <c r="F28" s="27"/>
      <c r="I28" s="28"/>
      <c r="K28" s="10"/>
      <c r="L28" s="10"/>
      <c r="M28" s="10"/>
      <c r="N28" s="10"/>
      <c r="O28" s="10"/>
      <c r="P28" s="10"/>
      <c r="Q28" s="11"/>
      <c r="R28" s="3"/>
    </row>
    <row r="29" spans="1:18" ht="12" customHeight="1">
      <c r="A29" s="9"/>
      <c r="B29" s="29"/>
      <c r="C29" s="29"/>
      <c r="D29" s="29"/>
      <c r="E29" s="29"/>
      <c r="F29" s="30"/>
      <c r="I29" s="31"/>
      <c r="K29" s="10"/>
      <c r="L29" s="10"/>
      <c r="M29" s="10"/>
      <c r="N29" s="10"/>
      <c r="O29" s="10"/>
      <c r="P29" s="10"/>
      <c r="Q29" s="11"/>
      <c r="R29" s="3"/>
    </row>
    <row r="30" spans="1:18" ht="16.5" customHeight="1">
      <c r="A30" s="32" t="s">
        <v>16</v>
      </c>
      <c r="B30" s="29"/>
      <c r="C30" s="29"/>
      <c r="D30" s="29"/>
      <c r="E30" s="29"/>
      <c r="F30" s="11"/>
      <c r="I30" s="31"/>
      <c r="K30" s="33"/>
      <c r="L30" s="10"/>
      <c r="M30" s="10"/>
      <c r="N30" s="10"/>
      <c r="O30" s="10"/>
      <c r="P30" s="10"/>
      <c r="Q30" s="11"/>
      <c r="R30" s="3"/>
    </row>
    <row r="31" spans="1:18" ht="16.5" customHeight="1">
      <c r="A31" s="9" t="s">
        <v>17</v>
      </c>
      <c r="B31" s="29"/>
      <c r="C31" s="29"/>
      <c r="D31" s="29"/>
      <c r="E31" s="29"/>
      <c r="F31" s="29"/>
      <c r="I31" s="34"/>
      <c r="K31" s="10"/>
      <c r="L31" s="10"/>
      <c r="M31" s="10"/>
      <c r="N31" s="10"/>
      <c r="O31" s="10"/>
      <c r="P31" s="10"/>
      <c r="Q31" s="10"/>
      <c r="R31" s="3"/>
    </row>
    <row r="32" spans="1:18" ht="16.5" customHeight="1">
      <c r="A32" s="9" t="s">
        <v>18</v>
      </c>
      <c r="B32" s="29"/>
      <c r="C32" s="29"/>
      <c r="D32" s="29"/>
      <c r="E32" s="29"/>
      <c r="F32" s="29"/>
      <c r="I32" s="34"/>
      <c r="K32" s="10"/>
      <c r="L32" s="10"/>
      <c r="M32" s="10"/>
      <c r="N32" s="10"/>
      <c r="O32" s="10"/>
      <c r="P32" s="10"/>
      <c r="Q32" s="10"/>
      <c r="R32" s="3"/>
    </row>
    <row r="33" spans="1:18" ht="12" customHeight="1">
      <c r="A33" s="9"/>
      <c r="B33" s="29"/>
      <c r="C33" s="29"/>
      <c r="D33" s="29"/>
      <c r="E33" s="29"/>
      <c r="F33" s="29"/>
      <c r="I33" s="35"/>
      <c r="K33" s="10"/>
      <c r="L33" s="10"/>
      <c r="M33" s="10"/>
      <c r="N33" s="10"/>
      <c r="O33" s="10"/>
      <c r="P33" s="10"/>
      <c r="Q33" s="11"/>
      <c r="R33" s="3"/>
    </row>
    <row r="34" spans="1:18" ht="20.25" customHeight="1">
      <c r="A34" s="36"/>
      <c r="B34" s="29"/>
      <c r="C34" s="29"/>
      <c r="D34" s="29"/>
      <c r="F34" s="10" t="s">
        <v>19</v>
      </c>
      <c r="I34" s="37">
        <f>SUM(I31:I32)</f>
        <v>0</v>
      </c>
      <c r="K34" s="10"/>
      <c r="L34" s="10"/>
      <c r="M34" s="10"/>
      <c r="N34" s="10"/>
      <c r="O34" s="10"/>
      <c r="P34" s="10"/>
      <c r="Q34" s="11"/>
      <c r="R34" s="3"/>
    </row>
    <row r="35" spans="1:18" ht="14.25" customHeight="1">
      <c r="A35" s="36"/>
      <c r="B35" s="29"/>
      <c r="C35" s="29"/>
      <c r="D35" s="29"/>
      <c r="E35" s="10"/>
      <c r="F35" s="29"/>
      <c r="I35" s="38"/>
      <c r="K35" s="10"/>
      <c r="L35" s="10"/>
      <c r="M35" s="10"/>
      <c r="N35" s="10"/>
      <c r="O35" s="10"/>
      <c r="P35" s="10"/>
      <c r="Q35" s="10"/>
      <c r="R35" s="3"/>
    </row>
    <row r="36" spans="1:18" ht="16.5" customHeight="1">
      <c r="A36" s="32" t="s">
        <v>20</v>
      </c>
      <c r="B36" s="29"/>
      <c r="C36" s="29"/>
      <c r="D36" s="29"/>
      <c r="E36" s="29"/>
      <c r="F36" s="29"/>
      <c r="I36" s="31"/>
      <c r="K36" s="10"/>
      <c r="L36" s="10"/>
      <c r="M36" s="10"/>
      <c r="N36" s="10"/>
      <c r="O36" s="10"/>
      <c r="P36" s="10"/>
      <c r="Q36" s="10"/>
      <c r="R36" s="3"/>
    </row>
    <row r="37" spans="1:18" ht="17.25" customHeight="1">
      <c r="A37" s="9" t="s">
        <v>85</v>
      </c>
      <c r="B37" s="29"/>
      <c r="C37" s="29"/>
      <c r="D37" s="29"/>
      <c r="E37" s="29"/>
      <c r="F37" s="29"/>
      <c r="I37" s="34"/>
      <c r="K37" s="10"/>
      <c r="L37" s="10"/>
      <c r="M37" s="10"/>
      <c r="N37" s="10"/>
      <c r="O37" s="10"/>
      <c r="P37" s="10"/>
      <c r="Q37" s="11"/>
      <c r="R37" s="3"/>
    </row>
    <row r="38" spans="1:18" ht="18" customHeight="1">
      <c r="A38" s="9" t="s">
        <v>86</v>
      </c>
      <c r="B38" s="29"/>
      <c r="C38" s="29"/>
      <c r="D38" s="29"/>
      <c r="E38" s="29"/>
      <c r="F38" s="29"/>
      <c r="I38" s="39">
        <f>I25-I34-I37</f>
        <v>48769.41</v>
      </c>
      <c r="K38" s="10"/>
      <c r="L38" s="10"/>
      <c r="M38" s="10"/>
      <c r="N38" s="10"/>
      <c r="O38" s="10"/>
      <c r="P38" s="10"/>
      <c r="Q38" s="11"/>
      <c r="R38" s="3"/>
    </row>
    <row r="39" spans="1:18" ht="12" customHeight="1">
      <c r="A39" s="9"/>
      <c r="B39" s="29"/>
      <c r="C39" s="29"/>
      <c r="D39" s="29"/>
      <c r="E39" s="29"/>
      <c r="F39" s="29"/>
      <c r="I39" s="35"/>
      <c r="K39" s="10"/>
      <c r="L39" s="10"/>
      <c r="M39" s="10"/>
      <c r="N39" s="10"/>
      <c r="O39" s="10"/>
      <c r="P39" s="10"/>
      <c r="Q39" s="10"/>
      <c r="R39" s="3"/>
    </row>
    <row r="40" spans="1:18" ht="17.25" customHeight="1">
      <c r="A40" s="9"/>
      <c r="B40" s="29"/>
      <c r="C40" s="29"/>
      <c r="D40" s="29"/>
      <c r="F40" s="10" t="s">
        <v>21</v>
      </c>
      <c r="I40" s="37">
        <f>SUM(I37:I38)</f>
        <v>48769.41</v>
      </c>
      <c r="K40" s="10"/>
      <c r="L40" s="10"/>
      <c r="M40" s="10"/>
      <c r="N40" s="10"/>
      <c r="O40" s="10"/>
      <c r="P40" s="10"/>
      <c r="Q40" s="10"/>
      <c r="R40" s="3"/>
    </row>
    <row r="41" spans="1:18" ht="11.25" customHeight="1">
      <c r="A41" s="9"/>
      <c r="B41" s="29"/>
      <c r="C41" s="29"/>
      <c r="D41" s="29"/>
      <c r="E41" s="10"/>
      <c r="F41" s="29"/>
      <c r="I41" s="35"/>
      <c r="K41" s="33"/>
      <c r="L41" s="10"/>
      <c r="M41" s="10"/>
      <c r="N41" s="10"/>
      <c r="O41" s="10"/>
      <c r="P41" s="10"/>
      <c r="Q41" s="10"/>
      <c r="R41" s="3"/>
    </row>
    <row r="42" spans="1:18" ht="18" customHeight="1">
      <c r="A42" s="40" t="s">
        <v>22</v>
      </c>
      <c r="B42" s="41"/>
      <c r="C42" s="41"/>
      <c r="D42" s="41"/>
      <c r="E42" s="41"/>
      <c r="F42" s="41"/>
      <c r="G42" s="21"/>
      <c r="H42" s="42"/>
      <c r="I42" s="43">
        <f>I34+I40</f>
        <v>48769.41</v>
      </c>
      <c r="K42" s="10"/>
      <c r="L42" s="10"/>
      <c r="M42" s="10"/>
      <c r="N42" s="10"/>
      <c r="O42" s="10"/>
      <c r="P42" s="10"/>
      <c r="Q42" s="10"/>
      <c r="R42" s="3"/>
    </row>
    <row r="43" ht="11.25" customHeight="1"/>
    <row r="44" ht="12.75" customHeight="1"/>
    <row r="46" ht="11.25" customHeight="1"/>
    <row r="48" ht="12" customHeight="1"/>
    <row r="53" ht="10.5" customHeight="1"/>
    <row r="56" ht="13.5" customHeight="1"/>
    <row r="57" ht="12.75" customHeight="1"/>
    <row r="59" ht="12" customHeight="1"/>
    <row r="60" ht="13.5" customHeight="1"/>
    <row r="63" ht="12.75" customHeight="1"/>
    <row r="64" ht="12.75" customHeight="1"/>
    <row r="65" ht="12" customHeight="1"/>
    <row r="66" ht="12.75" customHeight="1"/>
    <row r="67" ht="13.5" customHeight="1"/>
    <row r="69" ht="13.5" customHeight="1"/>
    <row r="70" ht="12" customHeight="1"/>
    <row r="71" ht="12" customHeight="1"/>
    <row r="72" ht="13.5" customHeight="1"/>
    <row r="74" ht="12" customHeight="1"/>
    <row r="75" ht="12" customHeight="1"/>
    <row r="76" ht="12" customHeight="1"/>
    <row r="78" ht="12" customHeight="1"/>
    <row r="79" ht="12" customHeight="1"/>
    <row r="81" ht="12.75" customHeight="1"/>
    <row r="85" ht="12" customHeight="1"/>
    <row r="86" ht="12.75" customHeight="1"/>
    <row r="89" ht="12.75" customHeight="1"/>
    <row r="90" ht="12.75" customHeight="1"/>
    <row r="91" ht="13.5" customHeight="1"/>
    <row r="93" ht="12.75" customHeight="1"/>
    <row r="94" ht="12.75" customHeight="1"/>
    <row r="95" ht="12" customHeight="1"/>
  </sheetData>
  <sheetProtection selectLockedCells="1" selectUnlockedCells="1"/>
  <mergeCells count="2">
    <mergeCell ref="A1:I1"/>
    <mergeCell ref="A2:I2"/>
  </mergeCells>
  <printOptions/>
  <pageMargins left="0.9798611111111111" right="0.9798611111111111" top="1.3798611111111112" bottom="0.9798611111111111" header="0.5118055555555555" footer="0.5118055555555555"/>
  <pageSetup firstPageNumber="19" useFirstPageNumber="1" fitToHeight="1" fitToWidth="1" horizontalDpi="300" verticalDpi="300" orientation="portrait" paperSize="9" scale="8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110" zoomScaleNormal="110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" sqref="F8"/>
    </sheetView>
  </sheetViews>
  <sheetFormatPr defaultColWidth="8.851562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4.00390625" style="44" customWidth="1"/>
    <col min="5" max="5" width="11.421875" style="44" customWidth="1"/>
    <col min="6" max="6" width="13.8515625" style="44" customWidth="1"/>
    <col min="7" max="7" width="7.421875" style="45" customWidth="1"/>
  </cols>
  <sheetData>
    <row r="1" spans="1:3" ht="14.25" customHeight="1">
      <c r="A1" s="46" t="s">
        <v>23</v>
      </c>
      <c r="C1" s="46" t="s">
        <v>24</v>
      </c>
    </row>
    <row r="2" spans="1:6" ht="14.25" customHeight="1">
      <c r="A2" s="47">
        <v>2022</v>
      </c>
      <c r="B2" s="29"/>
      <c r="C2" s="29"/>
      <c r="D2" s="29"/>
      <c r="E2" s="29"/>
      <c r="F2" s="29"/>
    </row>
    <row r="3" spans="1:7" ht="16.5" customHeight="1">
      <c r="A3" s="184" t="s">
        <v>25</v>
      </c>
      <c r="B3" s="179" t="s">
        <v>26</v>
      </c>
      <c r="C3" s="185" t="s">
        <v>27</v>
      </c>
      <c r="D3" s="181" t="s">
        <v>28</v>
      </c>
      <c r="E3" s="186" t="s">
        <v>29</v>
      </c>
      <c r="F3" s="187" t="s">
        <v>30</v>
      </c>
      <c r="G3" s="48"/>
    </row>
    <row r="4" spans="1:7" ht="19.5" customHeight="1">
      <c r="A4" s="184"/>
      <c r="B4" s="179"/>
      <c r="C4" s="185"/>
      <c r="D4" s="181"/>
      <c r="E4" s="186"/>
      <c r="F4" s="187"/>
      <c r="G4" s="48"/>
    </row>
    <row r="5" spans="1:7" ht="12" customHeight="1">
      <c r="A5" s="184"/>
      <c r="B5" s="179"/>
      <c r="C5" s="185"/>
      <c r="D5" s="181"/>
      <c r="E5" s="186"/>
      <c r="F5" s="187"/>
      <c r="G5" s="48"/>
    </row>
    <row r="6" spans="1:7" ht="12" customHeight="1">
      <c r="A6" s="49"/>
      <c r="B6" s="50"/>
      <c r="C6" s="51">
        <v>2021</v>
      </c>
      <c r="D6" s="52">
        <v>2021</v>
      </c>
      <c r="E6" s="53"/>
      <c r="F6" s="54">
        <v>2022</v>
      </c>
      <c r="G6" s="48"/>
    </row>
    <row r="7" spans="1:7" ht="15.75" customHeight="1">
      <c r="A7" s="55"/>
      <c r="B7" s="56"/>
      <c r="C7" s="57" t="s">
        <v>31</v>
      </c>
      <c r="D7" s="58" t="s">
        <v>32</v>
      </c>
      <c r="E7" s="56" t="s">
        <v>33</v>
      </c>
      <c r="F7" s="59" t="s">
        <v>88</v>
      </c>
      <c r="G7" s="48"/>
    </row>
    <row r="8" spans="1:7" ht="14.25" customHeight="1">
      <c r="A8" s="60"/>
      <c r="B8" s="61"/>
      <c r="C8" s="62"/>
      <c r="D8" s="63"/>
      <c r="E8" s="64"/>
      <c r="F8" s="65"/>
      <c r="G8" s="48"/>
    </row>
    <row r="9" spans="1:7" ht="14.25" customHeight="1">
      <c r="A9" s="66"/>
      <c r="B9" s="67" t="s">
        <v>35</v>
      </c>
      <c r="C9" s="68"/>
      <c r="D9" s="69"/>
      <c r="E9" s="70"/>
      <c r="F9" s="71">
        <f>'Tab_ dimost_ Ris di ammin_'!I25</f>
        <v>48769.41</v>
      </c>
      <c r="G9" s="48"/>
    </row>
    <row r="10" spans="1:7" ht="15.75" customHeight="1">
      <c r="A10" s="72"/>
      <c r="B10" s="73"/>
      <c r="C10" s="74"/>
      <c r="D10" s="75"/>
      <c r="E10" s="76"/>
      <c r="F10" s="77"/>
      <c r="G10" s="48"/>
    </row>
    <row r="11" spans="1:7" ht="14.25" customHeight="1">
      <c r="A11" s="60"/>
      <c r="B11" s="78"/>
      <c r="C11" s="79"/>
      <c r="D11" s="80"/>
      <c r="E11" s="81"/>
      <c r="F11" s="82"/>
      <c r="G11" s="48"/>
    </row>
    <row r="12" spans="1:7" ht="16.5" customHeight="1">
      <c r="A12" s="60"/>
      <c r="B12" s="78" t="s">
        <v>36</v>
      </c>
      <c r="C12" s="83"/>
      <c r="D12" s="80"/>
      <c r="E12" s="84"/>
      <c r="F12" s="82"/>
      <c r="G12" s="48"/>
    </row>
    <row r="13" spans="1:7" ht="12" customHeight="1">
      <c r="A13" s="60"/>
      <c r="B13" s="78"/>
      <c r="C13" s="83"/>
      <c r="D13" s="80"/>
      <c r="E13" s="84"/>
      <c r="F13" s="82"/>
      <c r="G13" s="48"/>
    </row>
    <row r="14" spans="1:7" ht="14.25" customHeight="1">
      <c r="A14" s="60"/>
      <c r="B14" s="85" t="s">
        <v>37</v>
      </c>
      <c r="C14" s="83">
        <v>2340</v>
      </c>
      <c r="D14" s="86">
        <v>56840</v>
      </c>
      <c r="E14" s="84">
        <v>500</v>
      </c>
      <c r="F14" s="82">
        <f>SUM(D14+E14)</f>
        <v>57340</v>
      </c>
      <c r="G14" s="48"/>
    </row>
    <row r="15" spans="1:7" ht="14.25" customHeight="1">
      <c r="A15" s="60"/>
      <c r="B15" s="85" t="s">
        <v>38</v>
      </c>
      <c r="C15" s="83"/>
      <c r="D15" s="86"/>
      <c r="E15" s="84">
        <f>F15-D15</f>
        <v>0</v>
      </c>
      <c r="F15" s="82">
        <v>0</v>
      </c>
      <c r="G15" s="48"/>
    </row>
    <row r="16" spans="1:7" ht="14.25" customHeight="1">
      <c r="A16" s="60"/>
      <c r="B16" s="85" t="s">
        <v>39</v>
      </c>
      <c r="C16" s="83">
        <v>0</v>
      </c>
      <c r="D16" s="80">
        <v>0</v>
      </c>
      <c r="E16" s="84">
        <f>F16-D16</f>
        <v>0</v>
      </c>
      <c r="F16" s="82">
        <v>0</v>
      </c>
      <c r="G16" s="48"/>
    </row>
    <row r="17" spans="1:7" ht="14.25" customHeight="1">
      <c r="A17" s="60"/>
      <c r="B17" s="85"/>
      <c r="C17" s="83"/>
      <c r="D17" s="80"/>
      <c r="E17" s="84"/>
      <c r="F17" s="82"/>
      <c r="G17" s="48"/>
    </row>
    <row r="18" spans="1:7" ht="14.25" customHeight="1">
      <c r="A18" s="55"/>
      <c r="B18" s="56" t="s">
        <v>40</v>
      </c>
      <c r="C18" s="87">
        <f>SUM(C14:C17)</f>
        <v>2340</v>
      </c>
      <c r="D18" s="88">
        <f>SUM(D14:D17)</f>
        <v>56840</v>
      </c>
      <c r="E18" s="89">
        <f>SUM(E14:E17)</f>
        <v>500</v>
      </c>
      <c r="F18" s="90">
        <f>SUM(F14:F17)</f>
        <v>57340</v>
      </c>
      <c r="G18" s="48"/>
    </row>
    <row r="19" spans="1:7" ht="14.25" customHeight="1">
      <c r="A19" s="60"/>
      <c r="B19" s="78"/>
      <c r="C19" s="83"/>
      <c r="D19" s="80"/>
      <c r="E19" s="84"/>
      <c r="F19" s="82"/>
      <c r="G19" s="48"/>
    </row>
    <row r="20" spans="1:7" ht="14.25" customHeight="1">
      <c r="A20" s="60"/>
      <c r="B20" s="78" t="s">
        <v>41</v>
      </c>
      <c r="C20" s="83"/>
      <c r="D20" s="80"/>
      <c r="E20" s="84"/>
      <c r="F20" s="82"/>
      <c r="G20" s="48"/>
    </row>
    <row r="21" spans="1:7" ht="14.25" customHeight="1">
      <c r="A21" s="60"/>
      <c r="B21" s="78"/>
      <c r="C21" s="83"/>
      <c r="D21" s="80"/>
      <c r="E21" s="84"/>
      <c r="F21" s="82"/>
      <c r="G21" s="48"/>
    </row>
    <row r="22" spans="1:7" ht="14.25" customHeight="1">
      <c r="A22" s="60"/>
      <c r="B22" s="85" t="s">
        <v>42</v>
      </c>
      <c r="C22" s="83">
        <v>0</v>
      </c>
      <c r="D22" s="80">
        <v>0</v>
      </c>
      <c r="E22" s="84">
        <v>0</v>
      </c>
      <c r="F22" s="82">
        <f>D22+E22</f>
        <v>0</v>
      </c>
      <c r="G22" s="48"/>
    </row>
    <row r="23" spans="1:7" ht="14.25" customHeight="1">
      <c r="A23" s="60"/>
      <c r="B23" s="85" t="s">
        <v>43</v>
      </c>
      <c r="C23" s="83"/>
      <c r="D23" s="80"/>
      <c r="E23" s="84"/>
      <c r="F23" s="82">
        <f>D23+E23</f>
        <v>0</v>
      </c>
      <c r="G23" s="48"/>
    </row>
    <row r="24" spans="1:7" ht="14.25" customHeight="1">
      <c r="A24" s="60"/>
      <c r="B24" s="85" t="s">
        <v>43</v>
      </c>
      <c r="C24" s="83"/>
      <c r="D24" s="80"/>
      <c r="E24" s="84"/>
      <c r="F24" s="82">
        <f>D24+E24</f>
        <v>0</v>
      </c>
      <c r="G24" s="48"/>
    </row>
    <row r="25" spans="1:7" ht="14.25" customHeight="1">
      <c r="A25" s="55"/>
      <c r="B25" s="56" t="s">
        <v>44</v>
      </c>
      <c r="C25" s="87">
        <f>SUM(C22:C24)</f>
        <v>0</v>
      </c>
      <c r="D25" s="88">
        <f>SUM(D22:D24)</f>
        <v>0</v>
      </c>
      <c r="E25" s="89">
        <f>SUM(E22:E24)</f>
        <v>0</v>
      </c>
      <c r="F25" s="90">
        <f>SUM(F22:F24)</f>
        <v>0</v>
      </c>
      <c r="G25" s="48"/>
    </row>
    <row r="26" spans="1:7" ht="14.25" customHeight="1">
      <c r="A26" s="60"/>
      <c r="B26" s="91"/>
      <c r="C26" s="83"/>
      <c r="D26" s="80"/>
      <c r="E26" s="84"/>
      <c r="F26" s="82"/>
      <c r="G26" s="48"/>
    </row>
    <row r="27" spans="1:7" ht="14.25" customHeight="1">
      <c r="A27" s="60"/>
      <c r="B27" s="78" t="s">
        <v>45</v>
      </c>
      <c r="C27" s="92"/>
      <c r="D27" s="80"/>
      <c r="E27" s="93"/>
      <c r="F27" s="82"/>
      <c r="G27" s="48"/>
    </row>
    <row r="28" spans="1:7" ht="14.25" customHeight="1">
      <c r="A28" s="60"/>
      <c r="B28" s="78"/>
      <c r="C28" s="83"/>
      <c r="D28" s="80"/>
      <c r="E28" s="84"/>
      <c r="F28" s="82"/>
      <c r="G28" s="48"/>
    </row>
    <row r="29" spans="1:7" ht="14.25" customHeight="1">
      <c r="A29" s="60"/>
      <c r="B29" s="85" t="s">
        <v>46</v>
      </c>
      <c r="C29" s="83">
        <v>0</v>
      </c>
      <c r="D29" s="80">
        <v>0</v>
      </c>
      <c r="E29" s="84">
        <v>0</v>
      </c>
      <c r="F29" s="82">
        <f>D29+E29</f>
        <v>0</v>
      </c>
      <c r="G29" s="48"/>
    </row>
    <row r="30" spans="1:7" ht="14.25" customHeight="1">
      <c r="A30" s="60"/>
      <c r="B30" s="85" t="s">
        <v>43</v>
      </c>
      <c r="C30" s="83"/>
      <c r="D30" s="80"/>
      <c r="E30" s="84"/>
      <c r="F30" s="82">
        <f>D30+E30</f>
        <v>0</v>
      </c>
      <c r="G30" s="48"/>
    </row>
    <row r="31" spans="1:7" ht="14.25" customHeight="1">
      <c r="A31" s="60"/>
      <c r="B31" s="85" t="s">
        <v>43</v>
      </c>
      <c r="C31" s="83"/>
      <c r="D31" s="80"/>
      <c r="E31" s="84"/>
      <c r="F31" s="82">
        <f>D31+E31</f>
        <v>0</v>
      </c>
      <c r="G31" s="48"/>
    </row>
    <row r="32" spans="1:7" ht="14.25" customHeight="1">
      <c r="A32" s="55"/>
      <c r="B32" s="56" t="s">
        <v>47</v>
      </c>
      <c r="C32" s="87">
        <f>SUM(C29:C31)</f>
        <v>0</v>
      </c>
      <c r="D32" s="88">
        <f>SUM(D29:D31)</f>
        <v>0</v>
      </c>
      <c r="E32" s="89">
        <f>SUM(E29:E31)</f>
        <v>0</v>
      </c>
      <c r="F32" s="90">
        <f>SUM(F29:F31)</f>
        <v>0</v>
      </c>
      <c r="G32" s="48"/>
    </row>
    <row r="33" spans="1:7" ht="14.25" customHeight="1">
      <c r="A33" s="60"/>
      <c r="B33" s="78"/>
      <c r="C33" s="83"/>
      <c r="D33" s="80"/>
      <c r="E33" s="84"/>
      <c r="F33" s="82"/>
      <c r="G33" s="48"/>
    </row>
    <row r="34" spans="1:7" ht="14.25" customHeight="1">
      <c r="A34" s="55"/>
      <c r="B34" s="56" t="s">
        <v>48</v>
      </c>
      <c r="C34" s="94">
        <f>C18+C25+C32</f>
        <v>2340</v>
      </c>
      <c r="D34" s="88">
        <f>D18+D25+D32</f>
        <v>56840</v>
      </c>
      <c r="E34" s="95">
        <f>E18+E25+E32</f>
        <v>500</v>
      </c>
      <c r="F34" s="90">
        <f>F18+F25+F32</f>
        <v>57340</v>
      </c>
      <c r="G34" s="48"/>
    </row>
    <row r="35" spans="1:7" ht="16.5" customHeight="1">
      <c r="A35" s="96"/>
      <c r="B35" s="97" t="s">
        <v>49</v>
      </c>
      <c r="C35" s="98"/>
      <c r="D35" s="99"/>
      <c r="E35" s="100"/>
      <c r="F35" s="101">
        <f>F34-F44</f>
        <v>535.2700000000041</v>
      </c>
      <c r="G35" s="48"/>
    </row>
    <row r="36" spans="1:7" ht="16.5" customHeight="1">
      <c r="A36" s="102"/>
      <c r="B36" s="103" t="s">
        <v>50</v>
      </c>
      <c r="C36" s="104"/>
      <c r="D36" s="104"/>
      <c r="E36" s="105"/>
      <c r="F36" s="106">
        <f>F9+F35</f>
        <v>49304.68000000001</v>
      </c>
      <c r="G36" s="48"/>
    </row>
    <row r="37" spans="1:7" ht="14.25" customHeight="1">
      <c r="A37" s="107"/>
      <c r="B37" s="108"/>
      <c r="C37" s="109"/>
      <c r="D37" s="29"/>
      <c r="E37" s="109"/>
      <c r="F37" s="29"/>
      <c r="G37" s="48"/>
    </row>
    <row r="38" spans="2:7" ht="14.25" customHeight="1">
      <c r="B38" s="29"/>
      <c r="C38" s="109"/>
      <c r="D38" s="29"/>
      <c r="E38" s="109"/>
      <c r="F38" s="29"/>
      <c r="G38" s="48"/>
    </row>
    <row r="39" spans="1:7" s="112" customFormat="1" ht="11.25" customHeight="1">
      <c r="A39" s="178" t="s">
        <v>25</v>
      </c>
      <c r="B39" s="179" t="s">
        <v>26</v>
      </c>
      <c r="C39" s="180" t="s">
        <v>51</v>
      </c>
      <c r="D39" s="181" t="s">
        <v>28</v>
      </c>
      <c r="E39" s="182" t="s">
        <v>52</v>
      </c>
      <c r="F39" s="183" t="s">
        <v>30</v>
      </c>
      <c r="G39" s="110"/>
    </row>
    <row r="40" spans="1:7" s="112" customFormat="1" ht="12.75" customHeight="1">
      <c r="A40" s="178"/>
      <c r="B40" s="179"/>
      <c r="C40" s="180"/>
      <c r="D40" s="181"/>
      <c r="E40" s="182"/>
      <c r="F40" s="183"/>
      <c r="G40" s="110"/>
    </row>
    <row r="41" spans="1:7" s="112" customFormat="1" ht="25.5" customHeight="1">
      <c r="A41" s="178"/>
      <c r="B41" s="179"/>
      <c r="C41" s="180"/>
      <c r="D41" s="181"/>
      <c r="E41" s="182"/>
      <c r="F41" s="183"/>
      <c r="G41" s="110"/>
    </row>
    <row r="42" spans="1:7" ht="14.25" customHeight="1">
      <c r="A42" s="113"/>
      <c r="B42" s="56"/>
      <c r="C42" s="114" t="s">
        <v>31</v>
      </c>
      <c r="D42" s="58" t="s">
        <v>32</v>
      </c>
      <c r="E42" s="115" t="s">
        <v>33</v>
      </c>
      <c r="F42" s="116" t="s">
        <v>34</v>
      </c>
      <c r="G42" s="48"/>
    </row>
    <row r="43" spans="1:7" ht="14.25" customHeight="1">
      <c r="A43" s="117"/>
      <c r="B43" s="118"/>
      <c r="C43" s="109"/>
      <c r="D43" s="29"/>
      <c r="E43" s="119"/>
      <c r="F43" s="120"/>
      <c r="G43" s="48"/>
    </row>
    <row r="44" spans="1:7" ht="21" customHeight="1">
      <c r="A44" s="121"/>
      <c r="B44" s="122" t="s">
        <v>53</v>
      </c>
      <c r="C44" s="123">
        <f>'1_Prev_ Fin__Uscite2021'!C57</f>
        <v>4459.85</v>
      </c>
      <c r="D44" s="124">
        <f>'1_Prev_ Fin__Uscite2021'!D57</f>
        <v>45974.729999999996</v>
      </c>
      <c r="E44" s="125">
        <f>'1_Prev_ Fin__Uscite2021'!E57</f>
        <v>10830</v>
      </c>
      <c r="F44" s="126">
        <f>'1_Prev_ Fin__Uscite2021'!F57</f>
        <v>56804.729999999996</v>
      </c>
      <c r="G44" s="48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135" ht="18.75" customHeight="1"/>
  </sheetData>
  <sheetProtection selectLockedCells="1" selectUnlockedCells="1"/>
  <mergeCells count="12">
    <mergeCell ref="A3:A5"/>
    <mergeCell ref="B3:B5"/>
    <mergeCell ref="C3:C5"/>
    <mergeCell ref="D3:D5"/>
    <mergeCell ref="E3:E5"/>
    <mergeCell ref="F3:F5"/>
    <mergeCell ref="A39:A41"/>
    <mergeCell ref="B39:B41"/>
    <mergeCell ref="C39:C41"/>
    <mergeCell ref="D39:D41"/>
    <mergeCell ref="E39:E41"/>
    <mergeCell ref="F39:F41"/>
  </mergeCells>
  <printOptions/>
  <pageMargins left="0.3701388888888889" right="0.2701388888888889" top="0.8701388888888889" bottom="1.020138888888889" header="0.5118055555555555" footer="0.5118055555555555"/>
  <pageSetup firstPageNumber="1" useFirstPageNumber="1" fitToHeight="0" fitToWidth="1" horizontalDpi="300" verticalDpi="300" orientation="portrait" paperSize="9" scale="9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110" zoomScaleNormal="11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2" sqref="G32"/>
    </sheetView>
  </sheetViews>
  <sheetFormatPr defaultColWidth="8.851562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7.7109375" style="44" customWidth="1"/>
    <col min="5" max="5" width="13.421875" style="44" customWidth="1"/>
    <col min="6" max="6" width="15.421875" style="44" customWidth="1"/>
    <col min="7" max="7" width="7.28125" style="45" customWidth="1"/>
  </cols>
  <sheetData>
    <row r="1" spans="1:3" ht="14.25" customHeight="1">
      <c r="A1" s="46" t="s">
        <v>23</v>
      </c>
      <c r="B1" s="46"/>
      <c r="C1" s="46" t="s">
        <v>54</v>
      </c>
    </row>
    <row r="2" spans="1:6" ht="14.25" customHeight="1" thickBot="1">
      <c r="A2" s="47">
        <v>2022</v>
      </c>
      <c r="B2" s="47"/>
      <c r="C2" s="47"/>
      <c r="D2" s="29"/>
      <c r="E2" s="29"/>
      <c r="F2" s="29"/>
    </row>
    <row r="3" spans="1:7" s="112" customFormat="1" ht="24.75" customHeight="1" thickBot="1">
      <c r="A3" s="178" t="s">
        <v>25</v>
      </c>
      <c r="B3" s="179" t="s">
        <v>26</v>
      </c>
      <c r="C3" s="180" t="s">
        <v>51</v>
      </c>
      <c r="D3" s="181" t="s">
        <v>28</v>
      </c>
      <c r="E3" s="182" t="s">
        <v>52</v>
      </c>
      <c r="F3" s="183" t="s">
        <v>30</v>
      </c>
      <c r="G3" s="111"/>
    </row>
    <row r="4" spans="1:7" s="112" customFormat="1" ht="12" customHeight="1" thickBot="1" thickTop="1">
      <c r="A4" s="178"/>
      <c r="B4" s="179"/>
      <c r="C4" s="180"/>
      <c r="D4" s="181"/>
      <c r="E4" s="182"/>
      <c r="F4" s="183"/>
      <c r="G4" s="111"/>
    </row>
    <row r="5" spans="1:7" s="112" customFormat="1" ht="18" customHeight="1" thickBot="1" thickTop="1">
      <c r="A5" s="178"/>
      <c r="B5" s="179"/>
      <c r="C5" s="180"/>
      <c r="D5" s="181"/>
      <c r="E5" s="182"/>
      <c r="F5" s="183"/>
      <c r="G5" s="111"/>
    </row>
    <row r="6" spans="1:7" s="112" customFormat="1" ht="12" customHeight="1" thickBot="1" thickTop="1">
      <c r="A6" s="127"/>
      <c r="B6" s="50"/>
      <c r="C6" s="128">
        <v>2021</v>
      </c>
      <c r="D6" s="52">
        <v>2021</v>
      </c>
      <c r="E6" s="129"/>
      <c r="F6" s="130">
        <v>2022</v>
      </c>
      <c r="G6" s="111"/>
    </row>
    <row r="7" spans="1:6" ht="14.25" customHeight="1" thickBot="1" thickTop="1">
      <c r="A7" s="113"/>
      <c r="B7" s="56"/>
      <c r="C7" s="114" t="s">
        <v>31</v>
      </c>
      <c r="D7" s="58" t="s">
        <v>32</v>
      </c>
      <c r="E7" s="115" t="s">
        <v>33</v>
      </c>
      <c r="F7" s="116" t="s">
        <v>34</v>
      </c>
    </row>
    <row r="8" spans="1:6" ht="14.25" customHeight="1" thickTop="1">
      <c r="A8" s="131"/>
      <c r="B8" s="61"/>
      <c r="C8" s="132"/>
      <c r="D8" s="63"/>
      <c r="E8" s="133"/>
      <c r="F8" s="134"/>
    </row>
    <row r="9" spans="1:6" ht="10.5" customHeight="1">
      <c r="A9" s="131"/>
      <c r="B9" s="78"/>
      <c r="C9" s="135"/>
      <c r="D9" s="136"/>
      <c r="E9" s="137"/>
      <c r="F9" s="138"/>
    </row>
    <row r="10" spans="1:6" ht="16.5" customHeight="1">
      <c r="A10" s="131"/>
      <c r="B10" s="78" t="s">
        <v>55</v>
      </c>
      <c r="C10" s="135"/>
      <c r="D10" s="136"/>
      <c r="E10" s="137"/>
      <c r="F10" s="138"/>
    </row>
    <row r="11" spans="1:6" ht="12" customHeight="1">
      <c r="A11" s="131"/>
      <c r="B11" s="78"/>
      <c r="C11" s="135"/>
      <c r="D11" s="136"/>
      <c r="E11" s="137"/>
      <c r="F11" s="138"/>
    </row>
    <row r="12" spans="1:6" ht="14.25" customHeight="1">
      <c r="A12" s="131"/>
      <c r="B12" s="85" t="s">
        <v>56</v>
      </c>
      <c r="C12" s="139">
        <v>2459.85</v>
      </c>
      <c r="D12" s="140">
        <v>17148.6</v>
      </c>
      <c r="E12" s="141">
        <v>0</v>
      </c>
      <c r="F12" s="142">
        <f>SUM(D12:E12)</f>
        <v>17148.6</v>
      </c>
    </row>
    <row r="13" spans="1:6" ht="14.25" customHeight="1">
      <c r="A13" s="131"/>
      <c r="B13" s="85" t="s">
        <v>57</v>
      </c>
      <c r="C13" s="143">
        <v>0</v>
      </c>
      <c r="D13" s="140">
        <v>999</v>
      </c>
      <c r="E13" s="141">
        <v>0</v>
      </c>
      <c r="F13" s="142">
        <f aca="true" t="shared" si="0" ref="F13:F33">SUM(D13:E13)</f>
        <v>999</v>
      </c>
    </row>
    <row r="14" spans="1:6" ht="14.25" customHeight="1">
      <c r="A14" s="131"/>
      <c r="B14" s="85" t="s">
        <v>58</v>
      </c>
      <c r="C14" s="143">
        <v>0</v>
      </c>
      <c r="D14" s="140">
        <v>100</v>
      </c>
      <c r="E14" s="141">
        <v>0</v>
      </c>
      <c r="F14" s="142">
        <f t="shared" si="0"/>
        <v>100</v>
      </c>
    </row>
    <row r="15" spans="1:6" ht="14.25" customHeight="1">
      <c r="A15" s="131"/>
      <c r="B15" s="85" t="s">
        <v>59</v>
      </c>
      <c r="C15" s="143">
        <v>0</v>
      </c>
      <c r="D15" s="140">
        <v>0</v>
      </c>
      <c r="E15" s="141">
        <v>200</v>
      </c>
      <c r="F15" s="142">
        <f t="shared" si="0"/>
        <v>200</v>
      </c>
    </row>
    <row r="16" spans="1:6" ht="14.25" customHeight="1">
      <c r="A16" s="131"/>
      <c r="B16" s="85" t="s">
        <v>60</v>
      </c>
      <c r="C16" s="139">
        <v>0</v>
      </c>
      <c r="D16" s="140">
        <v>0</v>
      </c>
      <c r="E16" s="141">
        <v>50</v>
      </c>
      <c r="F16" s="142">
        <f t="shared" si="0"/>
        <v>50</v>
      </c>
    </row>
    <row r="17" spans="1:6" ht="14.25" customHeight="1">
      <c r="A17" s="131"/>
      <c r="B17" s="85" t="s">
        <v>61</v>
      </c>
      <c r="C17" s="139">
        <v>0</v>
      </c>
      <c r="D17" s="140">
        <v>0</v>
      </c>
      <c r="E17" s="141">
        <v>0</v>
      </c>
      <c r="F17" s="142">
        <f t="shared" si="0"/>
        <v>0</v>
      </c>
    </row>
    <row r="18" spans="1:6" ht="14.25" customHeight="1">
      <c r="A18" s="131"/>
      <c r="B18" s="85" t="s">
        <v>62</v>
      </c>
      <c r="C18" s="139">
        <v>0</v>
      </c>
      <c r="D18" s="140">
        <v>231.8</v>
      </c>
      <c r="E18" s="141">
        <v>5000</v>
      </c>
      <c r="F18" s="142">
        <f t="shared" si="0"/>
        <v>5231.8</v>
      </c>
    </row>
    <row r="19" spans="1:6" ht="14.25" customHeight="1">
      <c r="A19" s="131"/>
      <c r="B19" s="85" t="s">
        <v>63</v>
      </c>
      <c r="C19" s="139">
        <v>1800</v>
      </c>
      <c r="D19" s="140">
        <v>1800</v>
      </c>
      <c r="E19" s="141">
        <v>0</v>
      </c>
      <c r="F19" s="142">
        <f t="shared" si="0"/>
        <v>1800</v>
      </c>
    </row>
    <row r="20" spans="1:6" ht="14.25" customHeight="1">
      <c r="A20" s="131"/>
      <c r="B20" s="85" t="s">
        <v>64</v>
      </c>
      <c r="C20" s="139">
        <v>0</v>
      </c>
      <c r="D20" s="140">
        <v>15800</v>
      </c>
      <c r="E20" s="141">
        <v>200</v>
      </c>
      <c r="F20" s="142">
        <f t="shared" si="0"/>
        <v>16000</v>
      </c>
    </row>
    <row r="21" spans="1:6" ht="14.25" customHeight="1">
      <c r="A21" s="131"/>
      <c r="B21" s="85" t="s">
        <v>65</v>
      </c>
      <c r="C21" s="139">
        <v>0</v>
      </c>
      <c r="D21" s="140">
        <v>1120</v>
      </c>
      <c r="E21" s="141">
        <v>0</v>
      </c>
      <c r="F21" s="142">
        <f t="shared" si="0"/>
        <v>1120</v>
      </c>
    </row>
    <row r="22" spans="1:6" ht="14.25" customHeight="1">
      <c r="A22" s="131"/>
      <c r="B22" s="85" t="s">
        <v>66</v>
      </c>
      <c r="C22" s="139">
        <v>0</v>
      </c>
      <c r="D22" s="140">
        <v>860</v>
      </c>
      <c r="E22" s="141">
        <v>3000</v>
      </c>
      <c r="F22" s="142">
        <f t="shared" si="0"/>
        <v>3860</v>
      </c>
    </row>
    <row r="23" spans="1:6" ht="14.25" customHeight="1">
      <c r="A23" s="131"/>
      <c r="B23" s="85" t="s">
        <v>67</v>
      </c>
      <c r="C23" s="139">
        <v>0</v>
      </c>
      <c r="D23" s="140">
        <v>4000</v>
      </c>
      <c r="E23" s="141">
        <v>0</v>
      </c>
      <c r="F23" s="142">
        <f t="shared" si="0"/>
        <v>4000</v>
      </c>
    </row>
    <row r="24" spans="1:6" ht="14.25" customHeight="1">
      <c r="A24" s="131"/>
      <c r="B24" s="85" t="s">
        <v>68</v>
      </c>
      <c r="C24" s="139">
        <v>0</v>
      </c>
      <c r="D24" s="140">
        <v>0</v>
      </c>
      <c r="E24" s="141">
        <v>0</v>
      </c>
      <c r="F24" s="142">
        <f t="shared" si="0"/>
        <v>0</v>
      </c>
    </row>
    <row r="25" spans="1:6" ht="14.25" customHeight="1">
      <c r="A25" s="131"/>
      <c r="B25" s="85" t="s">
        <v>69</v>
      </c>
      <c r="C25" s="139">
        <v>0</v>
      </c>
      <c r="D25" s="140">
        <v>0</v>
      </c>
      <c r="E25" s="141">
        <v>0</v>
      </c>
      <c r="F25" s="142">
        <f t="shared" si="0"/>
        <v>0</v>
      </c>
    </row>
    <row r="26" spans="1:6" ht="14.25" customHeight="1">
      <c r="A26" s="131"/>
      <c r="B26" s="85" t="s">
        <v>70</v>
      </c>
      <c r="C26" s="139">
        <v>0</v>
      </c>
      <c r="D26" s="140">
        <v>100</v>
      </c>
      <c r="E26" s="141">
        <v>0</v>
      </c>
      <c r="F26" s="142">
        <f t="shared" si="0"/>
        <v>100</v>
      </c>
    </row>
    <row r="27" spans="1:6" ht="14.25" customHeight="1">
      <c r="A27" s="131"/>
      <c r="B27" s="85" t="s">
        <v>71</v>
      </c>
      <c r="C27" s="139">
        <v>200</v>
      </c>
      <c r="D27" s="140">
        <v>771.93</v>
      </c>
      <c r="E27" s="141">
        <v>1000</v>
      </c>
      <c r="F27" s="142">
        <f t="shared" si="0"/>
        <v>1771.9299999999998</v>
      </c>
    </row>
    <row r="28" spans="1:6" ht="14.25" customHeight="1">
      <c r="A28" s="131"/>
      <c r="B28" s="85" t="s">
        <v>72</v>
      </c>
      <c r="C28" s="139">
        <v>0</v>
      </c>
      <c r="D28" s="140">
        <v>0</v>
      </c>
      <c r="E28" s="141">
        <v>0</v>
      </c>
      <c r="F28" s="142">
        <f t="shared" si="0"/>
        <v>0</v>
      </c>
    </row>
    <row r="29" spans="1:6" ht="14.25" customHeight="1">
      <c r="A29" s="131"/>
      <c r="B29" s="85" t="s">
        <v>73</v>
      </c>
      <c r="C29" s="139">
        <v>0</v>
      </c>
      <c r="D29" s="140">
        <v>1371.8</v>
      </c>
      <c r="E29" s="141">
        <v>100</v>
      </c>
      <c r="F29" s="142">
        <f t="shared" si="0"/>
        <v>1471.8</v>
      </c>
    </row>
    <row r="30" spans="1:6" ht="14.25" customHeight="1">
      <c r="A30" s="131"/>
      <c r="B30" s="85" t="s">
        <v>74</v>
      </c>
      <c r="C30" s="139">
        <v>0</v>
      </c>
      <c r="D30" s="140">
        <v>0</v>
      </c>
      <c r="E30" s="141">
        <v>0</v>
      </c>
      <c r="F30" s="142">
        <f t="shared" si="0"/>
        <v>0</v>
      </c>
    </row>
    <row r="31" spans="1:6" ht="14.25" customHeight="1">
      <c r="A31" s="131"/>
      <c r="B31" s="85" t="s">
        <v>75</v>
      </c>
      <c r="C31" s="139">
        <v>0</v>
      </c>
      <c r="D31" s="140">
        <v>951.6</v>
      </c>
      <c r="E31" s="141">
        <v>0</v>
      </c>
      <c r="F31" s="142">
        <f t="shared" si="0"/>
        <v>951.6</v>
      </c>
    </row>
    <row r="32" spans="1:6" ht="14.25" customHeight="1" thickBot="1">
      <c r="A32" s="131"/>
      <c r="B32" s="85" t="s">
        <v>76</v>
      </c>
      <c r="C32" s="145">
        <v>0</v>
      </c>
      <c r="D32" s="140">
        <v>720</v>
      </c>
      <c r="E32" s="146">
        <v>280</v>
      </c>
      <c r="F32" s="142">
        <f t="shared" si="0"/>
        <v>1000</v>
      </c>
    </row>
    <row r="33" spans="1:6" ht="14.25" customHeight="1" thickBot="1" thickTop="1">
      <c r="A33" s="131"/>
      <c r="B33" s="85" t="s">
        <v>77</v>
      </c>
      <c r="C33" s="145">
        <v>0</v>
      </c>
      <c r="D33" s="140">
        <v>0</v>
      </c>
      <c r="E33" s="146">
        <v>1000</v>
      </c>
      <c r="F33" s="142">
        <f t="shared" si="0"/>
        <v>1000</v>
      </c>
    </row>
    <row r="34" spans="1:6" ht="16.5" customHeight="1" thickBot="1" thickTop="1">
      <c r="A34" s="113"/>
      <c r="B34" s="147" t="s">
        <v>78</v>
      </c>
      <c r="C34" s="148">
        <f>SUM(C12:C33)</f>
        <v>4459.85</v>
      </c>
      <c r="D34" s="148">
        <f>SUM(D12:D33)</f>
        <v>45974.729999999996</v>
      </c>
      <c r="E34" s="148">
        <f>SUM(E12:E33)</f>
        <v>10830</v>
      </c>
      <c r="F34" s="148">
        <f>SUM(F12:F33)</f>
        <v>56804.729999999996</v>
      </c>
    </row>
    <row r="35" spans="1:6" ht="14.25" customHeight="1" thickTop="1">
      <c r="A35" s="131"/>
      <c r="B35" s="149"/>
      <c r="C35" s="150"/>
      <c r="D35" s="136"/>
      <c r="E35" s="151"/>
      <c r="F35" s="152">
        <v>0</v>
      </c>
    </row>
    <row r="36" spans="1:6" ht="14.25" customHeight="1">
      <c r="A36" s="131"/>
      <c r="B36" s="78" t="s">
        <v>79</v>
      </c>
      <c r="C36" s="153">
        <v>0</v>
      </c>
      <c r="D36" s="154">
        <v>0</v>
      </c>
      <c r="E36" s="155">
        <f>F36-D36</f>
        <v>0</v>
      </c>
      <c r="F36" s="144">
        <v>0</v>
      </c>
    </row>
    <row r="37" spans="1:6" ht="14.25" customHeight="1">
      <c r="A37" s="131"/>
      <c r="B37" s="78"/>
      <c r="C37" s="150"/>
      <c r="D37" s="136"/>
      <c r="E37" s="151"/>
      <c r="F37" s="152"/>
    </row>
    <row r="38" spans="1:6" ht="14.25" customHeight="1" thickBot="1">
      <c r="A38" s="131"/>
      <c r="B38" s="85"/>
      <c r="C38" s="173"/>
      <c r="D38" s="174"/>
      <c r="E38" s="175"/>
      <c r="F38" s="176"/>
    </row>
    <row r="39" spans="1:6" ht="15.75" customHeight="1" thickBot="1" thickTop="1">
      <c r="A39" s="113"/>
      <c r="B39" s="147" t="s">
        <v>80</v>
      </c>
      <c r="C39" s="156">
        <f>SUM(C38:C38)</f>
        <v>0</v>
      </c>
      <c r="D39" s="157">
        <f>SUM(D38:D38)</f>
        <v>0</v>
      </c>
      <c r="E39" s="157">
        <f>SUM(E38:E38)</f>
        <v>0</v>
      </c>
      <c r="F39" s="148">
        <v>0</v>
      </c>
    </row>
    <row r="40" spans="1:6" ht="14.25" customHeight="1" thickBot="1" thickTop="1">
      <c r="A40" s="117"/>
      <c r="B40" s="85"/>
      <c r="C40" s="158"/>
      <c r="D40" s="136"/>
      <c r="E40" s="159"/>
      <c r="F40" s="144"/>
    </row>
    <row r="41" spans="1:6" ht="18.75" customHeight="1" thickBot="1" thickTop="1">
      <c r="A41" s="113"/>
      <c r="B41" s="56" t="s">
        <v>40</v>
      </c>
      <c r="C41" s="156">
        <f>C34+C39</f>
        <v>4459.85</v>
      </c>
      <c r="D41" s="157">
        <f>D34+D39</f>
        <v>45974.729999999996</v>
      </c>
      <c r="E41" s="160">
        <f>E34+E39</f>
        <v>10830</v>
      </c>
      <c r="F41" s="148">
        <f>F34+F39</f>
        <v>56804.729999999996</v>
      </c>
    </row>
    <row r="42" spans="1:6" ht="14.25" customHeight="1" thickTop="1">
      <c r="A42" s="131"/>
      <c r="B42" s="78"/>
      <c r="C42" s="161"/>
      <c r="D42" s="136"/>
      <c r="E42" s="162"/>
      <c r="F42" s="144"/>
    </row>
    <row r="43" spans="1:6" ht="14.25" customHeight="1">
      <c r="A43" s="131"/>
      <c r="B43" s="78" t="s">
        <v>81</v>
      </c>
      <c r="C43" s="150"/>
      <c r="D43" s="136"/>
      <c r="E43" s="151"/>
      <c r="F43" s="142"/>
    </row>
    <row r="44" spans="1:6" ht="14.25" customHeight="1">
      <c r="A44" s="131"/>
      <c r="B44" s="78"/>
      <c r="C44" s="150"/>
      <c r="D44" s="136"/>
      <c r="E44" s="151"/>
      <c r="F44" s="142"/>
    </row>
    <row r="45" spans="1:6" ht="14.25" customHeight="1">
      <c r="A45" s="131"/>
      <c r="B45" s="85" t="s">
        <v>82</v>
      </c>
      <c r="C45" s="153">
        <v>0</v>
      </c>
      <c r="D45" s="154">
        <v>0</v>
      </c>
      <c r="E45" s="163">
        <v>0</v>
      </c>
      <c r="F45" s="142">
        <f>D45+E45</f>
        <v>0</v>
      </c>
    </row>
    <row r="46" spans="1:6" ht="14.25" customHeight="1">
      <c r="A46" s="131"/>
      <c r="B46" s="85" t="s">
        <v>43</v>
      </c>
      <c r="C46" s="153"/>
      <c r="D46" s="154"/>
      <c r="E46" s="163"/>
      <c r="F46" s="142">
        <f>D46+E46</f>
        <v>0</v>
      </c>
    </row>
    <row r="47" spans="1:6" ht="14.25" customHeight="1" thickBot="1">
      <c r="A47" s="131"/>
      <c r="B47" s="85" t="s">
        <v>43</v>
      </c>
      <c r="C47" s="164"/>
      <c r="D47" s="154"/>
      <c r="E47" s="165"/>
      <c r="F47" s="142">
        <f>D47+E47</f>
        <v>0</v>
      </c>
    </row>
    <row r="48" spans="1:6" ht="18.75" customHeight="1" thickBot="1" thickTop="1">
      <c r="A48" s="113"/>
      <c r="B48" s="56" t="s">
        <v>44</v>
      </c>
      <c r="C48" s="156">
        <f>SUM(C45:C47)</f>
        <v>0</v>
      </c>
      <c r="D48" s="157">
        <f>SUM(D45:D47)</f>
        <v>0</v>
      </c>
      <c r="E48" s="160">
        <f>SUM(E45:E47)</f>
        <v>0</v>
      </c>
      <c r="F48" s="166">
        <f>SUM(F45:F47)</f>
        <v>0</v>
      </c>
    </row>
    <row r="49" spans="1:6" ht="14.25" customHeight="1" thickTop="1">
      <c r="A49" s="131"/>
      <c r="B49" s="78"/>
      <c r="C49" s="158"/>
      <c r="D49" s="136"/>
      <c r="E49" s="137"/>
      <c r="F49" s="142"/>
    </row>
    <row r="50" spans="1:6" ht="14.25" customHeight="1">
      <c r="A50" s="131"/>
      <c r="B50" s="78" t="s">
        <v>45</v>
      </c>
      <c r="C50" s="158"/>
      <c r="D50" s="136"/>
      <c r="E50" s="137"/>
      <c r="F50" s="142"/>
    </row>
    <row r="51" spans="1:6" ht="14.25" customHeight="1">
      <c r="A51" s="131"/>
      <c r="B51" s="78"/>
      <c r="C51" s="158"/>
      <c r="D51" s="136"/>
      <c r="E51" s="137"/>
      <c r="F51" s="142"/>
    </row>
    <row r="52" spans="1:6" ht="14.25" customHeight="1">
      <c r="A52" s="131"/>
      <c r="B52" s="85" t="s">
        <v>83</v>
      </c>
      <c r="C52" s="164">
        <v>0</v>
      </c>
      <c r="D52" s="154">
        <v>0</v>
      </c>
      <c r="E52" s="165">
        <v>0</v>
      </c>
      <c r="F52" s="142">
        <f>D52+E52</f>
        <v>0</v>
      </c>
    </row>
    <row r="53" spans="1:6" ht="14.25" customHeight="1">
      <c r="A53" s="131"/>
      <c r="B53" s="85" t="s">
        <v>43</v>
      </c>
      <c r="C53" s="167"/>
      <c r="D53" s="154"/>
      <c r="E53" s="163"/>
      <c r="F53" s="142">
        <f>D53+E53</f>
        <v>0</v>
      </c>
    </row>
    <row r="54" spans="1:6" ht="14.25" customHeight="1" thickBot="1">
      <c r="A54" s="117"/>
      <c r="B54" s="85" t="s">
        <v>43</v>
      </c>
      <c r="C54" s="167"/>
      <c r="D54" s="154"/>
      <c r="E54" s="163"/>
      <c r="F54" s="142">
        <f>D54+E54</f>
        <v>0</v>
      </c>
    </row>
    <row r="55" spans="1:6" ht="18.75" customHeight="1" thickBot="1" thickTop="1">
      <c r="A55" s="168"/>
      <c r="B55" s="56" t="s">
        <v>47</v>
      </c>
      <c r="C55" s="169">
        <f>SUM(C52:C54)</f>
        <v>0</v>
      </c>
      <c r="D55" s="157">
        <f>SUM(D52:D54)</f>
        <v>0</v>
      </c>
      <c r="E55" s="160">
        <f>SUM(E52:E54)</f>
        <v>0</v>
      </c>
      <c r="F55" s="166">
        <f>SUM(F52:F54)</f>
        <v>0</v>
      </c>
    </row>
    <row r="56" spans="1:6" ht="14.25" customHeight="1" thickBot="1" thickTop="1">
      <c r="A56" s="117"/>
      <c r="B56" s="78"/>
      <c r="C56" s="170"/>
      <c r="D56" s="136"/>
      <c r="E56" s="171"/>
      <c r="F56" s="142"/>
    </row>
    <row r="57" spans="1:6" ht="19.5" customHeight="1" thickBot="1" thickTop="1">
      <c r="A57" s="121"/>
      <c r="B57" s="122" t="s">
        <v>53</v>
      </c>
      <c r="C57" s="123">
        <f>C41+C48+C55</f>
        <v>4459.85</v>
      </c>
      <c r="D57" s="124">
        <f>D41+D48+D55</f>
        <v>45974.729999999996</v>
      </c>
      <c r="E57" s="125">
        <f>E41+E48+E55</f>
        <v>10830</v>
      </c>
      <c r="F57" s="172">
        <f>F41+F48+F55</f>
        <v>56804.729999999996</v>
      </c>
    </row>
    <row r="145" ht="18.75" customHeight="1"/>
  </sheetData>
  <sheetProtection selectLockedCells="1" selectUnlockedCells="1"/>
  <mergeCells count="6">
    <mergeCell ref="A3:A5"/>
    <mergeCell ref="B3:B5"/>
    <mergeCell ref="C3:C5"/>
    <mergeCell ref="D3:D5"/>
    <mergeCell ref="E3:E5"/>
    <mergeCell ref="F3:F5"/>
  </mergeCells>
  <printOptions horizontalCentered="1"/>
  <pageMargins left="0.19652777777777777" right="0.3541666666666667" top="0.6826388888888889" bottom="0.8270833333333333" header="0.5118055555555555" footer="0.5118055555555555"/>
  <pageSetup firstPageNumber="1" useFirstPageNumber="1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Antonio Stefanon</cp:lastModifiedBy>
  <cp:lastPrinted>2022-01-20T13:39:24Z</cp:lastPrinted>
  <dcterms:created xsi:type="dcterms:W3CDTF">2022-01-20T16:28:56Z</dcterms:created>
  <dcterms:modified xsi:type="dcterms:W3CDTF">2022-10-24T06:57:59Z</dcterms:modified>
  <cp:category/>
  <cp:version/>
  <cp:contentType/>
  <cp:contentStatus/>
</cp:coreProperties>
</file>